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7355" windowHeight="816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L77" i="1"/>
  <c r="H77"/>
  <c r="C77"/>
  <c r="M12"/>
  <c r="L12"/>
  <c r="K12"/>
  <c r="J12"/>
  <c r="I12"/>
  <c r="H12"/>
  <c r="G12"/>
  <c r="F12"/>
  <c r="E12"/>
  <c r="D12"/>
  <c r="C12"/>
  <c r="B12"/>
  <c r="G11"/>
  <c r="F11"/>
  <c r="E11"/>
  <c r="D11"/>
  <c r="K10"/>
  <c r="J10"/>
  <c r="I10"/>
  <c r="F10"/>
  <c r="D10"/>
  <c r="M9"/>
  <c r="L9"/>
  <c r="I9"/>
  <c r="H9"/>
  <c r="D9"/>
  <c r="C9"/>
  <c r="L8"/>
  <c r="H8"/>
  <c r="C8"/>
  <c r="B8"/>
  <c r="A8"/>
</calcChain>
</file>

<file path=xl/sharedStrings.xml><?xml version="1.0" encoding="utf-8"?>
<sst xmlns="http://schemas.openxmlformats.org/spreadsheetml/2006/main" count="489" uniqueCount="76">
  <si>
    <t>Выборы депутатов Собрания представителей города Заречного Пензенской области седьмого созыва</t>
  </si>
  <si>
    <t>1</t>
  </si>
  <si>
    <t/>
  </si>
  <si>
    <t>Агапов Анатолий Иванович</t>
  </si>
  <si>
    <t>Агеев Юрий Николаевич</t>
  </si>
  <si>
    <t>Ахтямова Лариса Анатольевна</t>
  </si>
  <si>
    <t>Пропорциональный возврат неизрасходованных средств кандидату</t>
  </si>
  <si>
    <t>Бабынина Лариса Ивановна</t>
  </si>
  <si>
    <t>Багдасаров Виталий Александрович</t>
  </si>
  <si>
    <t>Байдаров Илья Сергеевич</t>
  </si>
  <si>
    <t>Баскаков Сергей Владимирович</t>
  </si>
  <si>
    <t>Василиненко Андрей Викторович</t>
  </si>
  <si>
    <t>Волков Сергей Владимирович</t>
  </si>
  <si>
    <t>Волкова Надежда Александровна</t>
  </si>
  <si>
    <t>Гаджилов Марат Абулкасимович</t>
  </si>
  <si>
    <t>Геращенко Михаил Сергеевич</t>
  </si>
  <si>
    <t>Денисова Надежда Николаевна</t>
  </si>
  <si>
    <t>Жуков Павел Вячеславович</t>
  </si>
  <si>
    <t>Завалишина Елена Юрьевна</t>
  </si>
  <si>
    <t>Захматова Мария Александровна</t>
  </si>
  <si>
    <t>Канцерова Юлия Андреевна</t>
  </si>
  <si>
    <t>Карпов Сергей Михайлович</t>
  </si>
  <si>
    <t>Кладов Виктор Юрьевич</t>
  </si>
  <si>
    <t>Климанов Денис Евгеньевич</t>
  </si>
  <si>
    <t>Коногов Константин Ефимович</t>
  </si>
  <si>
    <t>Корчагина Елена Викторовна</t>
  </si>
  <si>
    <t>Косов Виталий Александрович</t>
  </si>
  <si>
    <t>Кошелев Анатолий Михайлович</t>
  </si>
  <si>
    <t>Кузнецов Дмитрий Геннадьевич</t>
  </si>
  <si>
    <t>Кутузова Светлана Алексеевна</t>
  </si>
  <si>
    <t>Лаврентьев Антон Александрович</t>
  </si>
  <si>
    <t>Лапаева Елена Михайловна</t>
  </si>
  <si>
    <t>Локтионов Юрий Викторович</t>
  </si>
  <si>
    <t>Ломскова Нина Ивановна</t>
  </si>
  <si>
    <t>Маликова Галина Анатольевна</t>
  </si>
  <si>
    <t>Мещерин Александр Анатольевич</t>
  </si>
  <si>
    <t>Минченко Алексей Викторович</t>
  </si>
  <si>
    <t>Мостовщиков Сергей Геннадьевич</t>
  </si>
  <si>
    <t>Орлова Ольга Николаевна</t>
  </si>
  <si>
    <t>Панков Виктор Васильевич</t>
  </si>
  <si>
    <t>Рузайкин Сергей Николаевич</t>
  </si>
  <si>
    <t>Савин Сергей Александрович</t>
  </si>
  <si>
    <t>Саенков Анатолий Евгеньевич</t>
  </si>
  <si>
    <t>Сидоркин Ярослав Станиславович</t>
  </si>
  <si>
    <t>Скарбов Сергей Владимирович</t>
  </si>
  <si>
    <t>Скиба Михаил Николаевич</t>
  </si>
  <si>
    <t>Сосновский Дмитрий Владимирович</t>
  </si>
  <si>
    <t>Спирина Елена Александровна</t>
  </si>
  <si>
    <t>Токарев Константин Сергеевич</t>
  </si>
  <si>
    <t>Трифонов Андрей Борисович</t>
  </si>
  <si>
    <t>Федулеев Роман Владимирович</t>
  </si>
  <si>
    <t>Филимонов Михаил Николаевич</t>
  </si>
  <si>
    <t>Черников Юрий Васильевич</t>
  </si>
  <si>
    <t>Чернышев Дмитрий Львович</t>
  </si>
  <si>
    <t>Шалимов Андрей Владимирович</t>
  </si>
  <si>
    <t>Шишов Евгений Михайлович</t>
  </si>
  <si>
    <t>0,00 </t>
  </si>
  <si>
    <t>ИТОГО</t>
  </si>
  <si>
    <t>в руб.</t>
  </si>
  <si>
    <t xml:space="preserve">СВЕДЕНИЯ
о поступлении средств в избирательные и расходовании средств избирательных фондов кандидатов </t>
  </si>
  <si>
    <t xml:space="preserve">(на основании данных филиала публичного акционерного общества "Сбербанк России) </t>
  </si>
  <si>
    <t>8 сентября 2019 года</t>
  </si>
  <si>
    <t>Агальцов Дмитрий Александрович</t>
  </si>
  <si>
    <t>Балясников Дмитрий Вадимович</t>
  </si>
  <si>
    <t>Верстаков Сергей Владимирович</t>
  </si>
  <si>
    <t>Зайцев Александр Владимирович</t>
  </si>
  <si>
    <t>Зотова Ольга Викторовна</t>
  </si>
  <si>
    <t>Кравчук Денис Григорьевич</t>
  </si>
  <si>
    <t>Кулагин Дмитрий Владимирович</t>
  </si>
  <si>
    <t>Семин Станислав Алексеевич</t>
  </si>
  <si>
    <t>Хананин Валерий Валерьевич</t>
  </si>
  <si>
    <t> 0</t>
  </si>
  <si>
    <t>Мещерин Александр Александрович</t>
  </si>
  <si>
    <t>Сотин Николай Александрович</t>
  </si>
  <si>
    <t xml:space="preserve">Родионов Сергей Владимирович </t>
  </si>
  <si>
    <t>по состоянию на 30 сентября 2019 года</t>
  </si>
</sst>
</file>

<file path=xl/styles.xml><?xml version="1.0" encoding="utf-8"?>
<styleSheet xmlns="http://schemas.openxmlformats.org/spreadsheetml/2006/main">
  <numFmts count="1">
    <numFmt numFmtId="164" formatCode="dd\.mm\.yyyy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4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8" fillId="0" borderId="2" xfId="0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0" fontId="10" fillId="2" borderId="2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vertical="center"/>
    </xf>
    <xf numFmtId="0" fontId="6" fillId="2" borderId="2" xfId="0" applyFont="1" applyFill="1" applyBorder="1" applyAlignment="1">
      <alignment wrapText="1"/>
    </xf>
    <xf numFmtId="0" fontId="6" fillId="3" borderId="2" xfId="0" quotePrefix="1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0" fontId="6" fillId="2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5"/>
  <sheetViews>
    <sheetView tabSelected="1" view="pageBreakPreview" topLeftCell="A10" zoomScale="80" zoomScaleNormal="85" zoomScaleSheetLayoutView="80" workbookViewId="0">
      <selection activeCell="I18" sqref="I18"/>
    </sheetView>
  </sheetViews>
  <sheetFormatPr defaultRowHeight="15"/>
  <cols>
    <col min="1" max="1" width="5.7109375" customWidth="1"/>
    <col min="2" max="2" width="18" customWidth="1"/>
    <col min="3" max="3" width="12.5703125" customWidth="1"/>
    <col min="4" max="4" width="11.28515625" customWidth="1"/>
    <col min="5" max="5" width="11.7109375" customWidth="1"/>
    <col min="6" max="6" width="10.5703125" customWidth="1"/>
    <col min="7" max="7" width="7.7109375" customWidth="1"/>
    <col min="8" max="8" width="13" customWidth="1"/>
    <col min="9" max="9" width="10" customWidth="1"/>
    <col min="10" max="10" width="11.140625" customWidth="1"/>
    <col min="11" max="11" width="9.7109375" customWidth="1"/>
    <col min="12" max="12" width="10.5703125" customWidth="1"/>
    <col min="13" max="13" width="34.7109375" customWidth="1"/>
    <col min="14" max="14" width="9.140625" customWidth="1"/>
  </cols>
  <sheetData>
    <row r="1" spans="1:14">
      <c r="M1" s="1"/>
    </row>
    <row r="2" spans="1:14" ht="39" customHeight="1">
      <c r="A2" s="21" t="s">
        <v>59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ht="21.75" customHeight="1">
      <c r="A3" s="31" t="s">
        <v>60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4" ht="30.75" customHeight="1">
      <c r="A4" s="23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4" ht="15.75" customHeight="1">
      <c r="A5" s="32" t="s">
        <v>61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4" ht="18.75" customHeight="1">
      <c r="K6" s="33" t="s">
        <v>75</v>
      </c>
      <c r="L6" s="33"/>
      <c r="M6" s="33"/>
    </row>
    <row r="7" spans="1:14">
      <c r="M7" s="3" t="s">
        <v>58</v>
      </c>
    </row>
    <row r="8" spans="1:14" ht="23.25" customHeight="1">
      <c r="A8" s="25" t="str">
        <f t="shared" ref="A8" si="0">"№
п/п"</f>
        <v>№
п/п</v>
      </c>
      <c r="B8" s="25" t="str">
        <f t="shared" ref="B8" si="1">"Фамилия, имя, отчество кандидата"</f>
        <v>Фамилия, имя, отчество кандидата</v>
      </c>
      <c r="C8" s="28" t="str">
        <f t="shared" ref="C8" si="2">"Поступило средств"</f>
        <v>Поступило средств</v>
      </c>
      <c r="D8" s="29"/>
      <c r="E8" s="29"/>
      <c r="F8" s="29"/>
      <c r="G8" s="30"/>
      <c r="H8" s="28" t="str">
        <f t="shared" ref="H8" si="3">"Израсходовано средств"</f>
        <v>Израсходовано средств</v>
      </c>
      <c r="I8" s="29"/>
      <c r="J8" s="29"/>
      <c r="K8" s="30"/>
      <c r="L8" s="28" t="str">
        <f t="shared" ref="L8" si="4">"Возвращено средств"</f>
        <v>Возвращено средств</v>
      </c>
      <c r="M8" s="30"/>
    </row>
    <row r="9" spans="1:14" ht="57.75" customHeight="1">
      <c r="A9" s="26"/>
      <c r="B9" s="26"/>
      <c r="C9" s="25" t="str">
        <f t="shared" ref="C9" si="5">"всего"</f>
        <v>всего</v>
      </c>
      <c r="D9" s="28" t="str">
        <f t="shared" ref="D9" si="6">"из них"</f>
        <v>из них</v>
      </c>
      <c r="E9" s="29"/>
      <c r="F9" s="29"/>
      <c r="G9" s="30"/>
      <c r="H9" s="25" t="str">
        <f t="shared" ref="H9" si="7">"всего"</f>
        <v>всего</v>
      </c>
      <c r="I9" s="28" t="str">
        <f t="shared" ref="I9" si="8">"из них финансовые операции по расходованию средств на сумму, превышающую 1 010 тыс. рублей"</f>
        <v>из них финансовые операции по расходованию средств на сумму, превышающую 1 010 тыс. рублей</v>
      </c>
      <c r="J9" s="29"/>
      <c r="K9" s="30"/>
      <c r="L9" s="25" t="str">
        <f t="shared" ref="L9" si="9">"сумма, руб."</f>
        <v>сумма, руб.</v>
      </c>
      <c r="M9" s="25" t="str">
        <f t="shared" ref="M9" si="10">"основание возврата"</f>
        <v>основание возврата</v>
      </c>
      <c r="N9" s="2"/>
    </row>
    <row r="10" spans="1:14" ht="57.75" customHeight="1">
      <c r="A10" s="26"/>
      <c r="B10" s="26"/>
      <c r="C10" s="26"/>
      <c r="D10" s="28" t="str">
        <f t="shared" ref="D10" si="11">"пожертвования от юридических лиц на сумму, превышающую 71 тыс. рублей"</f>
        <v>пожертвования от юридических лиц на сумму, превышающую 71 тыс. рублей</v>
      </c>
      <c r="E10" s="30"/>
      <c r="F10" s="28" t="str">
        <f t="shared" ref="F10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10" s="30"/>
      <c r="H10" s="26"/>
      <c r="I10" s="25" t="str">
        <f t="shared" ref="I10" si="13">"дата операции"</f>
        <v>дата операции</v>
      </c>
      <c r="J10" s="25" t="str">
        <f t="shared" ref="J10" si="14">"сумма, руб."</f>
        <v>сумма, руб.</v>
      </c>
      <c r="K10" s="25" t="str">
        <f t="shared" ref="K10" si="15">"назначение платежа"</f>
        <v>назначение платежа</v>
      </c>
      <c r="L10" s="26"/>
      <c r="M10" s="26"/>
      <c r="N10" s="2"/>
    </row>
    <row r="11" spans="1:14" ht="42.75" customHeight="1">
      <c r="A11" s="27"/>
      <c r="B11" s="27"/>
      <c r="C11" s="27"/>
      <c r="D11" s="13" t="str">
        <f>"сумма, руб."</f>
        <v>сумма, руб.</v>
      </c>
      <c r="E11" s="4" t="str">
        <f>"наименование юридического лица"</f>
        <v>наименование юридического лица</v>
      </c>
      <c r="F11" s="13" t="str">
        <f>"сумма, руб."</f>
        <v>сумма, руб.</v>
      </c>
      <c r="G11" s="4" t="str">
        <f>"кол-во граждан"</f>
        <v>кол-во граждан</v>
      </c>
      <c r="H11" s="27"/>
      <c r="I11" s="27"/>
      <c r="J11" s="27"/>
      <c r="K11" s="27"/>
      <c r="L11" s="27"/>
      <c r="M11" s="27"/>
      <c r="N11" s="2"/>
    </row>
    <row r="12" spans="1:14">
      <c r="A12" s="7" t="s">
        <v>1</v>
      </c>
      <c r="B12" s="5" t="str">
        <f>"3"</f>
        <v>3</v>
      </c>
      <c r="C12" s="5" t="str">
        <f>"4"</f>
        <v>4</v>
      </c>
      <c r="D12" s="5" t="str">
        <f>"5"</f>
        <v>5</v>
      </c>
      <c r="E12" s="5" t="str">
        <f>"6"</f>
        <v>6</v>
      </c>
      <c r="F12" s="5" t="str">
        <f>"7"</f>
        <v>7</v>
      </c>
      <c r="G12" s="5" t="str">
        <f>"8"</f>
        <v>8</v>
      </c>
      <c r="H12" s="5" t="str">
        <f>"9"</f>
        <v>9</v>
      </c>
      <c r="I12" s="5" t="str">
        <f>"10"</f>
        <v>10</v>
      </c>
      <c r="J12" s="5" t="str">
        <f>"11"</f>
        <v>11</v>
      </c>
      <c r="K12" s="5" t="str">
        <f>"12"</f>
        <v>12</v>
      </c>
      <c r="L12" s="5" t="str">
        <f>"13"</f>
        <v>13</v>
      </c>
      <c r="M12" s="5" t="str">
        <f>"14"</f>
        <v>14</v>
      </c>
      <c r="N12" s="2"/>
    </row>
    <row r="13" spans="1:14" ht="30" customHeight="1">
      <c r="A13" s="20">
        <v>1</v>
      </c>
      <c r="B13" s="9" t="s">
        <v>62</v>
      </c>
      <c r="C13" s="34" t="s">
        <v>56</v>
      </c>
      <c r="D13" s="34" t="s">
        <v>56</v>
      </c>
      <c r="E13" s="5"/>
      <c r="F13" s="34" t="s">
        <v>56</v>
      </c>
      <c r="G13" s="5"/>
      <c r="H13" s="34" t="s">
        <v>56</v>
      </c>
      <c r="I13" s="5"/>
      <c r="J13" s="34" t="s">
        <v>56</v>
      </c>
      <c r="K13" s="5"/>
      <c r="L13" s="34" t="s">
        <v>56</v>
      </c>
      <c r="M13" s="5"/>
      <c r="N13" s="2"/>
    </row>
    <row r="14" spans="1:14" ht="30" customHeight="1">
      <c r="A14" s="8">
        <v>2</v>
      </c>
      <c r="B14" s="9" t="s">
        <v>3</v>
      </c>
      <c r="C14" s="10">
        <v>9900</v>
      </c>
      <c r="D14" s="34" t="s">
        <v>56</v>
      </c>
      <c r="E14" s="9" t="s">
        <v>2</v>
      </c>
      <c r="F14" s="34" t="s">
        <v>56</v>
      </c>
      <c r="G14" s="11"/>
      <c r="H14" s="10">
        <v>9900</v>
      </c>
      <c r="I14" s="12"/>
      <c r="J14" s="34" t="s">
        <v>56</v>
      </c>
      <c r="K14" s="9" t="s">
        <v>2</v>
      </c>
      <c r="L14" s="34" t="s">
        <v>56</v>
      </c>
      <c r="M14" s="9" t="s">
        <v>2</v>
      </c>
    </row>
    <row r="15" spans="1:14" ht="31.5" customHeight="1">
      <c r="A15" s="8">
        <v>3</v>
      </c>
      <c r="B15" s="9" t="s">
        <v>4</v>
      </c>
      <c r="C15" s="10">
        <v>20800</v>
      </c>
      <c r="D15" s="34" t="s">
        <v>56</v>
      </c>
      <c r="E15" s="9" t="s">
        <v>2</v>
      </c>
      <c r="F15" s="34" t="s">
        <v>56</v>
      </c>
      <c r="G15" s="11"/>
      <c r="H15" s="10">
        <v>20800</v>
      </c>
      <c r="I15" s="12"/>
      <c r="J15" s="34" t="s">
        <v>56</v>
      </c>
      <c r="K15" s="9" t="s">
        <v>2</v>
      </c>
      <c r="L15" s="34" t="s">
        <v>56</v>
      </c>
      <c r="M15" s="9" t="s">
        <v>2</v>
      </c>
    </row>
    <row r="16" spans="1:14" ht="36" customHeight="1">
      <c r="A16" s="20">
        <v>4</v>
      </c>
      <c r="B16" s="9" t="s">
        <v>5</v>
      </c>
      <c r="C16" s="10">
        <v>15000</v>
      </c>
      <c r="D16" s="34" t="s">
        <v>56</v>
      </c>
      <c r="E16" s="9" t="s">
        <v>2</v>
      </c>
      <c r="F16" s="34" t="s">
        <v>56</v>
      </c>
      <c r="G16" s="11"/>
      <c r="H16" s="10">
        <v>13352</v>
      </c>
      <c r="I16" s="12"/>
      <c r="J16" s="34" t="s">
        <v>56</v>
      </c>
      <c r="K16" s="9" t="s">
        <v>2</v>
      </c>
      <c r="L16" s="10">
        <v>1648</v>
      </c>
      <c r="M16" s="9" t="s">
        <v>6</v>
      </c>
    </row>
    <row r="17" spans="1:13" ht="28.5" customHeight="1">
      <c r="A17" s="8">
        <v>5</v>
      </c>
      <c r="B17" s="9" t="s">
        <v>7</v>
      </c>
      <c r="C17" s="10">
        <v>42</v>
      </c>
      <c r="D17" s="34" t="s">
        <v>56</v>
      </c>
      <c r="E17" s="9" t="s">
        <v>2</v>
      </c>
      <c r="F17" s="34" t="s">
        <v>56</v>
      </c>
      <c r="G17" s="11"/>
      <c r="H17" s="10">
        <v>42</v>
      </c>
      <c r="I17" s="12"/>
      <c r="J17" s="34" t="s">
        <v>56</v>
      </c>
      <c r="K17" s="9" t="s">
        <v>2</v>
      </c>
      <c r="L17" s="34" t="s">
        <v>56</v>
      </c>
      <c r="M17" s="9" t="s">
        <v>2</v>
      </c>
    </row>
    <row r="18" spans="1:13" ht="44.25" customHeight="1">
      <c r="A18" s="8">
        <v>6</v>
      </c>
      <c r="B18" s="9" t="s">
        <v>8</v>
      </c>
      <c r="C18" s="10">
        <v>61220</v>
      </c>
      <c r="D18" s="34" t="s">
        <v>56</v>
      </c>
      <c r="E18" s="9" t="s">
        <v>2</v>
      </c>
      <c r="F18" s="34" t="s">
        <v>56</v>
      </c>
      <c r="G18" s="11"/>
      <c r="H18" s="10">
        <v>60918</v>
      </c>
      <c r="I18" s="12"/>
      <c r="J18" s="34" t="s">
        <v>56</v>
      </c>
      <c r="K18" s="9" t="s">
        <v>2</v>
      </c>
      <c r="L18" s="10">
        <v>302</v>
      </c>
      <c r="M18" s="9" t="s">
        <v>6</v>
      </c>
    </row>
    <row r="19" spans="1:13" ht="28.5" customHeight="1">
      <c r="A19" s="20">
        <v>7</v>
      </c>
      <c r="B19" s="9" t="s">
        <v>9</v>
      </c>
      <c r="C19" s="10">
        <v>20900</v>
      </c>
      <c r="D19" s="34" t="s">
        <v>56</v>
      </c>
      <c r="E19" s="9" t="s">
        <v>2</v>
      </c>
      <c r="F19" s="34" t="s">
        <v>56</v>
      </c>
      <c r="G19" s="11"/>
      <c r="H19" s="10">
        <v>20900</v>
      </c>
      <c r="I19" s="12"/>
      <c r="J19" s="34" t="s">
        <v>56</v>
      </c>
      <c r="K19" s="9" t="s">
        <v>2</v>
      </c>
      <c r="L19" s="34" t="s">
        <v>56</v>
      </c>
      <c r="M19" s="9" t="s">
        <v>2</v>
      </c>
    </row>
    <row r="20" spans="1:13" ht="25.5">
      <c r="A20" s="8">
        <v>8</v>
      </c>
      <c r="B20" s="9" t="s">
        <v>63</v>
      </c>
      <c r="C20" s="34" t="s">
        <v>56</v>
      </c>
      <c r="D20" s="34" t="s">
        <v>56</v>
      </c>
      <c r="E20" s="5"/>
      <c r="F20" s="34" t="s">
        <v>56</v>
      </c>
      <c r="G20" s="5"/>
      <c r="H20" s="34" t="s">
        <v>56</v>
      </c>
      <c r="I20" s="5"/>
      <c r="J20" s="34" t="s">
        <v>56</v>
      </c>
      <c r="K20" s="5"/>
      <c r="L20" s="34" t="s">
        <v>56</v>
      </c>
      <c r="M20" s="9"/>
    </row>
    <row r="21" spans="1:13" ht="25.5">
      <c r="A21" s="8">
        <v>9</v>
      </c>
      <c r="B21" s="9" t="s">
        <v>10</v>
      </c>
      <c r="C21" s="10">
        <v>24240</v>
      </c>
      <c r="D21" s="34" t="s">
        <v>56</v>
      </c>
      <c r="E21" s="9" t="s">
        <v>2</v>
      </c>
      <c r="F21" s="34" t="s">
        <v>56</v>
      </c>
      <c r="G21" s="11"/>
      <c r="H21" s="10">
        <v>24240</v>
      </c>
      <c r="I21" s="12"/>
      <c r="J21" s="34" t="s">
        <v>56</v>
      </c>
      <c r="K21" s="9" t="s">
        <v>2</v>
      </c>
      <c r="L21" s="34" t="s">
        <v>56</v>
      </c>
      <c r="M21" s="9" t="s">
        <v>2</v>
      </c>
    </row>
    <row r="22" spans="1:13" ht="44.25" customHeight="1">
      <c r="A22" s="20">
        <v>10</v>
      </c>
      <c r="B22" s="9" t="s">
        <v>11</v>
      </c>
      <c r="C22" s="10">
        <v>250</v>
      </c>
      <c r="D22" s="34" t="s">
        <v>56</v>
      </c>
      <c r="E22" s="9" t="s">
        <v>2</v>
      </c>
      <c r="F22" s="34" t="s">
        <v>56</v>
      </c>
      <c r="G22" s="11"/>
      <c r="H22" s="10">
        <v>20</v>
      </c>
      <c r="I22" s="12"/>
      <c r="J22" s="34" t="s">
        <v>56</v>
      </c>
      <c r="K22" s="9" t="s">
        <v>2</v>
      </c>
      <c r="L22" s="10">
        <v>230</v>
      </c>
      <c r="M22" s="9" t="s">
        <v>6</v>
      </c>
    </row>
    <row r="23" spans="1:13" ht="33" customHeight="1">
      <c r="A23" s="8">
        <v>11</v>
      </c>
      <c r="B23" s="9" t="s">
        <v>64</v>
      </c>
      <c r="C23" s="34" t="s">
        <v>56</v>
      </c>
      <c r="D23" s="34" t="s">
        <v>56</v>
      </c>
      <c r="E23" s="5"/>
      <c r="F23" s="34" t="s">
        <v>56</v>
      </c>
      <c r="G23" s="5"/>
      <c r="H23" s="34" t="s">
        <v>56</v>
      </c>
      <c r="I23" s="5"/>
      <c r="J23" s="34" t="s">
        <v>56</v>
      </c>
      <c r="K23" s="5"/>
      <c r="L23" s="34" t="s">
        <v>56</v>
      </c>
      <c r="M23" s="9"/>
    </row>
    <row r="24" spans="1:13" ht="25.5">
      <c r="A24" s="8">
        <v>12</v>
      </c>
      <c r="B24" s="9" t="s">
        <v>12</v>
      </c>
      <c r="C24" s="10">
        <v>42</v>
      </c>
      <c r="D24" s="34" t="s">
        <v>56</v>
      </c>
      <c r="E24" s="9" t="s">
        <v>2</v>
      </c>
      <c r="F24" s="34" t="s">
        <v>56</v>
      </c>
      <c r="G24" s="11"/>
      <c r="H24" s="10">
        <v>42</v>
      </c>
      <c r="I24" s="12"/>
      <c r="J24" s="34" t="s">
        <v>56</v>
      </c>
      <c r="K24" s="9" t="s">
        <v>2</v>
      </c>
      <c r="L24" s="34" t="s">
        <v>56</v>
      </c>
      <c r="M24" s="9" t="s">
        <v>2</v>
      </c>
    </row>
    <row r="25" spans="1:13" ht="29.25" customHeight="1">
      <c r="A25" s="20">
        <v>13</v>
      </c>
      <c r="B25" s="9" t="s">
        <v>13</v>
      </c>
      <c r="C25" s="10">
        <v>42</v>
      </c>
      <c r="D25" s="34" t="s">
        <v>56</v>
      </c>
      <c r="E25" s="9" t="s">
        <v>2</v>
      </c>
      <c r="F25" s="34" t="s">
        <v>56</v>
      </c>
      <c r="G25" s="11"/>
      <c r="H25" s="10">
        <v>42</v>
      </c>
      <c r="I25" s="12"/>
      <c r="J25" s="34" t="s">
        <v>56</v>
      </c>
      <c r="K25" s="9" t="s">
        <v>2</v>
      </c>
      <c r="L25" s="34" t="s">
        <v>56</v>
      </c>
      <c r="M25" s="9" t="s">
        <v>2</v>
      </c>
    </row>
    <row r="26" spans="1:13" ht="25.5">
      <c r="A26" s="8">
        <v>14</v>
      </c>
      <c r="B26" s="9" t="s">
        <v>14</v>
      </c>
      <c r="C26" s="10">
        <v>13195</v>
      </c>
      <c r="D26" s="34" t="s">
        <v>56</v>
      </c>
      <c r="E26" s="9" t="s">
        <v>2</v>
      </c>
      <c r="F26" s="34" t="s">
        <v>56</v>
      </c>
      <c r="G26" s="11"/>
      <c r="H26" s="10">
        <v>13195</v>
      </c>
      <c r="I26" s="12"/>
      <c r="J26" s="34" t="s">
        <v>56</v>
      </c>
      <c r="K26" s="9" t="s">
        <v>2</v>
      </c>
      <c r="L26" s="34" t="s">
        <v>56</v>
      </c>
      <c r="M26" s="9" t="s">
        <v>2</v>
      </c>
    </row>
    <row r="27" spans="1:13" ht="25.5">
      <c r="A27" s="8">
        <v>15</v>
      </c>
      <c r="B27" s="9" t="s">
        <v>15</v>
      </c>
      <c r="C27" s="10">
        <v>17660</v>
      </c>
      <c r="D27" s="34" t="s">
        <v>56</v>
      </c>
      <c r="E27" s="9" t="s">
        <v>2</v>
      </c>
      <c r="F27" s="34" t="s">
        <v>56</v>
      </c>
      <c r="G27" s="11"/>
      <c r="H27" s="10">
        <v>17660</v>
      </c>
      <c r="I27" s="12"/>
      <c r="J27" s="34" t="s">
        <v>56</v>
      </c>
      <c r="K27" s="9" t="s">
        <v>2</v>
      </c>
      <c r="L27" s="34" t="s">
        <v>56</v>
      </c>
      <c r="M27" s="9" t="s">
        <v>2</v>
      </c>
    </row>
    <row r="28" spans="1:13" ht="31.5" customHeight="1">
      <c r="A28" s="20">
        <v>16</v>
      </c>
      <c r="B28" s="9" t="s">
        <v>16</v>
      </c>
      <c r="C28" s="10">
        <v>21300</v>
      </c>
      <c r="D28" s="34" t="s">
        <v>56</v>
      </c>
      <c r="E28" s="9" t="s">
        <v>2</v>
      </c>
      <c r="F28" s="34" t="s">
        <v>56</v>
      </c>
      <c r="G28" s="11"/>
      <c r="H28" s="10">
        <v>21300</v>
      </c>
      <c r="I28" s="12"/>
      <c r="J28" s="34" t="s">
        <v>56</v>
      </c>
      <c r="K28" s="9" t="s">
        <v>2</v>
      </c>
      <c r="L28" s="34" t="s">
        <v>56</v>
      </c>
      <c r="M28" s="9" t="s">
        <v>2</v>
      </c>
    </row>
    <row r="29" spans="1:13" ht="30.75" customHeight="1">
      <c r="A29" s="8">
        <v>17</v>
      </c>
      <c r="B29" s="9" t="s">
        <v>17</v>
      </c>
      <c r="C29" s="10">
        <v>100</v>
      </c>
      <c r="D29" s="34" t="s">
        <v>56</v>
      </c>
      <c r="E29" s="9" t="s">
        <v>2</v>
      </c>
      <c r="F29" s="34" t="s">
        <v>56</v>
      </c>
      <c r="G29" s="11"/>
      <c r="H29" s="10">
        <v>42</v>
      </c>
      <c r="I29" s="12"/>
      <c r="J29" s="34" t="s">
        <v>56</v>
      </c>
      <c r="K29" s="9" t="s">
        <v>2</v>
      </c>
      <c r="L29" s="10">
        <v>58</v>
      </c>
      <c r="M29" s="9" t="s">
        <v>6</v>
      </c>
    </row>
    <row r="30" spans="1:13" ht="25.5">
      <c r="A30" s="8">
        <v>18</v>
      </c>
      <c r="B30" s="9" t="s">
        <v>18</v>
      </c>
      <c r="C30" s="10">
        <v>15060</v>
      </c>
      <c r="D30" s="34" t="s">
        <v>56</v>
      </c>
      <c r="E30" s="9" t="s">
        <v>2</v>
      </c>
      <c r="F30" s="34" t="s">
        <v>56</v>
      </c>
      <c r="G30" s="11"/>
      <c r="H30" s="10">
        <v>15060</v>
      </c>
      <c r="I30" s="12"/>
      <c r="J30" s="34" t="s">
        <v>56</v>
      </c>
      <c r="K30" s="9" t="s">
        <v>2</v>
      </c>
      <c r="L30" s="34" t="s">
        <v>56</v>
      </c>
      <c r="M30" s="9" t="s">
        <v>2</v>
      </c>
    </row>
    <row r="31" spans="1:13" ht="30.75" customHeight="1">
      <c r="A31" s="20">
        <v>19</v>
      </c>
      <c r="B31" s="9" t="s">
        <v>65</v>
      </c>
      <c r="C31" s="34" t="s">
        <v>56</v>
      </c>
      <c r="D31" s="34" t="s">
        <v>56</v>
      </c>
      <c r="E31" s="5"/>
      <c r="F31" s="34" t="s">
        <v>56</v>
      </c>
      <c r="G31" s="5"/>
      <c r="H31" s="34" t="s">
        <v>56</v>
      </c>
      <c r="I31" s="5"/>
      <c r="J31" s="34" t="s">
        <v>56</v>
      </c>
      <c r="K31" s="5"/>
      <c r="L31" s="34" t="s">
        <v>56</v>
      </c>
      <c r="M31" s="9"/>
    </row>
    <row r="32" spans="1:13" ht="25.5">
      <c r="A32" s="8">
        <v>20</v>
      </c>
      <c r="B32" s="9" t="s">
        <v>19</v>
      </c>
      <c r="C32" s="10">
        <v>16025</v>
      </c>
      <c r="D32" s="34" t="s">
        <v>56</v>
      </c>
      <c r="E32" s="9" t="s">
        <v>2</v>
      </c>
      <c r="F32" s="34" t="s">
        <v>56</v>
      </c>
      <c r="G32" s="11"/>
      <c r="H32" s="10">
        <v>16025</v>
      </c>
      <c r="I32" s="12"/>
      <c r="J32" s="34" t="s">
        <v>56</v>
      </c>
      <c r="K32" s="9" t="s">
        <v>2</v>
      </c>
      <c r="L32" s="34" t="s">
        <v>56</v>
      </c>
      <c r="M32" s="9" t="s">
        <v>2</v>
      </c>
    </row>
    <row r="33" spans="1:13" ht="27" customHeight="1">
      <c r="A33" s="8">
        <v>21</v>
      </c>
      <c r="B33" s="9" t="s">
        <v>66</v>
      </c>
      <c r="C33" s="34" t="s">
        <v>56</v>
      </c>
      <c r="D33" s="34" t="s">
        <v>56</v>
      </c>
      <c r="E33" s="5"/>
      <c r="F33" s="34" t="s">
        <v>56</v>
      </c>
      <c r="G33" s="5"/>
      <c r="H33" s="34" t="s">
        <v>56</v>
      </c>
      <c r="I33" s="5"/>
      <c r="J33" s="34" t="s">
        <v>56</v>
      </c>
      <c r="K33" s="5"/>
      <c r="L33" s="34" t="s">
        <v>56</v>
      </c>
      <c r="M33" s="9"/>
    </row>
    <row r="34" spans="1:13" ht="28.5" customHeight="1">
      <c r="A34" s="20">
        <v>22</v>
      </c>
      <c r="B34" s="9" t="s">
        <v>20</v>
      </c>
      <c r="C34" s="10">
        <v>58370</v>
      </c>
      <c r="D34" s="34" t="s">
        <v>56</v>
      </c>
      <c r="E34" s="9" t="s">
        <v>2</v>
      </c>
      <c r="F34" s="34" t="s">
        <v>56</v>
      </c>
      <c r="G34" s="11"/>
      <c r="H34" s="10">
        <v>58370</v>
      </c>
      <c r="I34" s="12"/>
      <c r="J34" s="34" t="s">
        <v>56</v>
      </c>
      <c r="K34" s="9" t="s">
        <v>2</v>
      </c>
      <c r="L34" s="34" t="s">
        <v>56</v>
      </c>
      <c r="M34" s="9" t="s">
        <v>2</v>
      </c>
    </row>
    <row r="35" spans="1:13" ht="33" customHeight="1">
      <c r="A35" s="8">
        <v>23</v>
      </c>
      <c r="B35" s="9" t="s">
        <v>21</v>
      </c>
      <c r="C35" s="10">
        <v>100</v>
      </c>
      <c r="D35" s="34" t="s">
        <v>56</v>
      </c>
      <c r="E35" s="9" t="s">
        <v>2</v>
      </c>
      <c r="F35" s="34" t="s">
        <v>56</v>
      </c>
      <c r="G35" s="11"/>
      <c r="H35" s="10">
        <v>42</v>
      </c>
      <c r="I35" s="12"/>
      <c r="J35" s="34" t="s">
        <v>56</v>
      </c>
      <c r="K35" s="9" t="s">
        <v>2</v>
      </c>
      <c r="L35" s="10">
        <v>58</v>
      </c>
      <c r="M35" s="9" t="s">
        <v>6</v>
      </c>
    </row>
    <row r="36" spans="1:13" ht="32.25" customHeight="1">
      <c r="A36" s="8">
        <v>24</v>
      </c>
      <c r="B36" s="9" t="s">
        <v>22</v>
      </c>
      <c r="C36" s="10">
        <v>100</v>
      </c>
      <c r="D36" s="34" t="s">
        <v>56</v>
      </c>
      <c r="E36" s="9" t="s">
        <v>2</v>
      </c>
      <c r="F36" s="34" t="s">
        <v>56</v>
      </c>
      <c r="G36" s="11"/>
      <c r="H36" s="10">
        <v>42</v>
      </c>
      <c r="I36" s="12"/>
      <c r="J36" s="34" t="s">
        <v>56</v>
      </c>
      <c r="K36" s="9" t="s">
        <v>2</v>
      </c>
      <c r="L36" s="10">
        <v>58</v>
      </c>
      <c r="M36" s="9" t="s">
        <v>6</v>
      </c>
    </row>
    <row r="37" spans="1:13" ht="30" customHeight="1">
      <c r="A37" s="20">
        <v>25</v>
      </c>
      <c r="B37" s="9" t="s">
        <v>23</v>
      </c>
      <c r="C37" s="10">
        <v>13275</v>
      </c>
      <c r="D37" s="34" t="s">
        <v>56</v>
      </c>
      <c r="E37" s="9" t="s">
        <v>2</v>
      </c>
      <c r="F37" s="34" t="s">
        <v>56</v>
      </c>
      <c r="G37" s="11"/>
      <c r="H37" s="10">
        <v>13275</v>
      </c>
      <c r="I37" s="12"/>
      <c r="J37" s="34" t="s">
        <v>56</v>
      </c>
      <c r="K37" s="9" t="s">
        <v>2</v>
      </c>
      <c r="L37" s="34" t="s">
        <v>56</v>
      </c>
      <c r="M37" s="9" t="s">
        <v>2</v>
      </c>
    </row>
    <row r="38" spans="1:13" ht="40.5" customHeight="1">
      <c r="A38" s="8">
        <v>26</v>
      </c>
      <c r="B38" s="9" t="s">
        <v>24</v>
      </c>
      <c r="C38" s="10">
        <v>250</v>
      </c>
      <c r="D38" s="34" t="s">
        <v>56</v>
      </c>
      <c r="E38" s="9" t="s">
        <v>2</v>
      </c>
      <c r="F38" s="34" t="s">
        <v>56</v>
      </c>
      <c r="G38" s="11"/>
      <c r="H38" s="10">
        <v>20</v>
      </c>
      <c r="I38" s="12"/>
      <c r="J38" s="34" t="s">
        <v>56</v>
      </c>
      <c r="K38" s="9" t="s">
        <v>2</v>
      </c>
      <c r="L38" s="10">
        <v>230</v>
      </c>
      <c r="M38" s="9" t="s">
        <v>6</v>
      </c>
    </row>
    <row r="39" spans="1:13" ht="25.5">
      <c r="A39" s="8">
        <v>27</v>
      </c>
      <c r="B39" s="9" t="s">
        <v>25</v>
      </c>
      <c r="C39" s="10">
        <v>18817</v>
      </c>
      <c r="D39" s="34" t="s">
        <v>56</v>
      </c>
      <c r="E39" s="9" t="s">
        <v>2</v>
      </c>
      <c r="F39" s="34" t="s">
        <v>56</v>
      </c>
      <c r="G39" s="11"/>
      <c r="H39" s="10">
        <v>18817</v>
      </c>
      <c r="I39" s="12"/>
      <c r="J39" s="34" t="s">
        <v>56</v>
      </c>
      <c r="K39" s="9" t="s">
        <v>2</v>
      </c>
      <c r="L39" s="34" t="s">
        <v>56</v>
      </c>
      <c r="M39" s="9" t="s">
        <v>2</v>
      </c>
    </row>
    <row r="40" spans="1:13" ht="30" customHeight="1">
      <c r="A40" s="20">
        <v>28</v>
      </c>
      <c r="B40" s="9" t="s">
        <v>26</v>
      </c>
      <c r="C40" s="10">
        <v>21300</v>
      </c>
      <c r="D40" s="34" t="s">
        <v>56</v>
      </c>
      <c r="E40" s="9" t="s">
        <v>2</v>
      </c>
      <c r="F40" s="34" t="s">
        <v>56</v>
      </c>
      <c r="G40" s="11"/>
      <c r="H40" s="10">
        <v>21300</v>
      </c>
      <c r="I40" s="12"/>
      <c r="J40" s="34" t="s">
        <v>56</v>
      </c>
      <c r="K40" s="9" t="s">
        <v>2</v>
      </c>
      <c r="L40" s="34" t="s">
        <v>56</v>
      </c>
      <c r="M40" s="9" t="s">
        <v>2</v>
      </c>
    </row>
    <row r="41" spans="1:13" ht="34.5" customHeight="1">
      <c r="A41" s="8">
        <v>29</v>
      </c>
      <c r="B41" s="9" t="s">
        <v>27</v>
      </c>
      <c r="C41" s="10">
        <v>100</v>
      </c>
      <c r="D41" s="34" t="s">
        <v>56</v>
      </c>
      <c r="E41" s="9" t="s">
        <v>2</v>
      </c>
      <c r="F41" s="34" t="s">
        <v>56</v>
      </c>
      <c r="G41" s="11"/>
      <c r="H41" s="10">
        <v>42</v>
      </c>
      <c r="I41" s="12"/>
      <c r="J41" s="34" t="s">
        <v>56</v>
      </c>
      <c r="K41" s="9" t="s">
        <v>2</v>
      </c>
      <c r="L41" s="10">
        <v>58</v>
      </c>
      <c r="M41" s="9" t="s">
        <v>6</v>
      </c>
    </row>
    <row r="42" spans="1:13" ht="27" customHeight="1">
      <c r="A42" s="8">
        <v>30</v>
      </c>
      <c r="B42" s="9" t="s">
        <v>67</v>
      </c>
      <c r="C42" s="34" t="s">
        <v>56</v>
      </c>
      <c r="D42" s="34" t="s">
        <v>56</v>
      </c>
      <c r="E42" s="5"/>
      <c r="F42" s="34" t="s">
        <v>56</v>
      </c>
      <c r="G42" s="5"/>
      <c r="H42" s="34" t="s">
        <v>56</v>
      </c>
      <c r="I42" s="5"/>
      <c r="J42" s="34" t="s">
        <v>56</v>
      </c>
      <c r="K42" s="9"/>
      <c r="L42" s="34" t="s">
        <v>56</v>
      </c>
      <c r="M42" s="9"/>
    </row>
    <row r="43" spans="1:13" ht="29.25" customHeight="1">
      <c r="A43" s="20">
        <v>31</v>
      </c>
      <c r="B43" s="9" t="s">
        <v>28</v>
      </c>
      <c r="C43" s="10">
        <v>15700</v>
      </c>
      <c r="D43" s="34" t="s">
        <v>56</v>
      </c>
      <c r="E43" s="9" t="s">
        <v>2</v>
      </c>
      <c r="F43" s="34" t="s">
        <v>56</v>
      </c>
      <c r="G43" s="11"/>
      <c r="H43" s="10">
        <v>15700</v>
      </c>
      <c r="I43" s="12"/>
      <c r="J43" s="34" t="s">
        <v>56</v>
      </c>
      <c r="K43" s="9" t="s">
        <v>2</v>
      </c>
      <c r="L43" s="34" t="s">
        <v>56</v>
      </c>
      <c r="M43" s="9" t="s">
        <v>2</v>
      </c>
    </row>
    <row r="44" spans="1:13" ht="30" customHeight="1">
      <c r="A44" s="8">
        <v>32</v>
      </c>
      <c r="B44" s="9" t="s">
        <v>68</v>
      </c>
      <c r="C44" s="34" t="s">
        <v>56</v>
      </c>
      <c r="D44" s="34" t="s">
        <v>56</v>
      </c>
      <c r="E44" s="5"/>
      <c r="F44" s="34" t="s">
        <v>56</v>
      </c>
      <c r="G44" s="5"/>
      <c r="H44" s="34" t="s">
        <v>56</v>
      </c>
      <c r="I44" s="5"/>
      <c r="J44" s="34" t="s">
        <v>56</v>
      </c>
      <c r="K44" s="9"/>
      <c r="L44" s="34" t="s">
        <v>56</v>
      </c>
      <c r="M44" s="9"/>
    </row>
    <row r="45" spans="1:13" ht="26.25" customHeight="1">
      <c r="A45" s="8">
        <v>33</v>
      </c>
      <c r="B45" s="19" t="s">
        <v>29</v>
      </c>
      <c r="C45" s="10">
        <v>18500</v>
      </c>
      <c r="D45" s="34" t="s">
        <v>56</v>
      </c>
      <c r="E45" s="34"/>
      <c r="F45" s="34" t="s">
        <v>56</v>
      </c>
      <c r="G45" s="34" t="s">
        <v>71</v>
      </c>
      <c r="H45" s="10">
        <v>18194</v>
      </c>
      <c r="I45" s="34"/>
      <c r="J45" s="34" t="s">
        <v>56</v>
      </c>
      <c r="K45" s="9"/>
      <c r="L45" s="34" t="s">
        <v>56</v>
      </c>
      <c r="M45" s="9"/>
    </row>
    <row r="46" spans="1:13" ht="30.75" customHeight="1">
      <c r="A46" s="20">
        <v>34</v>
      </c>
      <c r="B46" s="9" t="s">
        <v>30</v>
      </c>
      <c r="C46" s="10">
        <v>15000</v>
      </c>
      <c r="D46" s="34" t="s">
        <v>56</v>
      </c>
      <c r="E46" s="9" t="s">
        <v>2</v>
      </c>
      <c r="F46" s="34" t="s">
        <v>56</v>
      </c>
      <c r="G46" s="11"/>
      <c r="H46" s="10">
        <v>12025</v>
      </c>
      <c r="I46" s="12"/>
      <c r="J46" s="34" t="s">
        <v>56</v>
      </c>
      <c r="K46" s="9" t="s">
        <v>2</v>
      </c>
      <c r="L46" s="10">
        <v>2975</v>
      </c>
      <c r="M46" s="9" t="s">
        <v>6</v>
      </c>
    </row>
    <row r="47" spans="1:13" ht="30" customHeight="1">
      <c r="A47" s="8">
        <v>35</v>
      </c>
      <c r="B47" s="9" t="s">
        <v>31</v>
      </c>
      <c r="C47" s="10">
        <v>3825</v>
      </c>
      <c r="D47" s="34" t="s">
        <v>56</v>
      </c>
      <c r="E47" s="9" t="s">
        <v>2</v>
      </c>
      <c r="F47" s="34" t="s">
        <v>56</v>
      </c>
      <c r="G47" s="11"/>
      <c r="H47" s="10">
        <v>3825</v>
      </c>
      <c r="I47" s="12"/>
      <c r="J47" s="34" t="s">
        <v>56</v>
      </c>
      <c r="K47" s="9" t="s">
        <v>2</v>
      </c>
      <c r="L47" s="34" t="s">
        <v>56</v>
      </c>
      <c r="M47" s="9" t="s">
        <v>2</v>
      </c>
    </row>
    <row r="48" spans="1:13" ht="33" customHeight="1">
      <c r="A48" s="8">
        <v>36</v>
      </c>
      <c r="B48" s="9" t="s">
        <v>32</v>
      </c>
      <c r="C48" s="10">
        <v>200</v>
      </c>
      <c r="D48" s="34" t="s">
        <v>56</v>
      </c>
      <c r="E48" s="9" t="s">
        <v>2</v>
      </c>
      <c r="F48" s="34" t="s">
        <v>56</v>
      </c>
      <c r="G48" s="11"/>
      <c r="H48" s="10">
        <v>42</v>
      </c>
      <c r="I48" s="12"/>
      <c r="J48" s="34" t="s">
        <v>56</v>
      </c>
      <c r="K48" s="9" t="s">
        <v>2</v>
      </c>
      <c r="L48" s="10">
        <v>158</v>
      </c>
      <c r="M48" s="9" t="s">
        <v>6</v>
      </c>
    </row>
    <row r="49" spans="1:13" ht="32.25" customHeight="1">
      <c r="A49" s="20">
        <v>37</v>
      </c>
      <c r="B49" s="9" t="s">
        <v>33</v>
      </c>
      <c r="C49" s="10">
        <v>8200</v>
      </c>
      <c r="D49" s="34" t="s">
        <v>56</v>
      </c>
      <c r="E49" s="9" t="s">
        <v>2</v>
      </c>
      <c r="F49" s="34" t="s">
        <v>56</v>
      </c>
      <c r="G49" s="11"/>
      <c r="H49" s="10">
        <v>8200</v>
      </c>
      <c r="I49" s="12"/>
      <c r="J49" s="34" t="s">
        <v>56</v>
      </c>
      <c r="K49" s="9" t="s">
        <v>2</v>
      </c>
      <c r="L49" s="34" t="s">
        <v>56</v>
      </c>
      <c r="M49" s="9" t="s">
        <v>2</v>
      </c>
    </row>
    <row r="50" spans="1:13" ht="33.75" customHeight="1">
      <c r="A50" s="8">
        <v>38</v>
      </c>
      <c r="B50" s="9" t="s">
        <v>34</v>
      </c>
      <c r="C50" s="10">
        <v>100</v>
      </c>
      <c r="D50" s="34" t="s">
        <v>56</v>
      </c>
      <c r="E50" s="9" t="s">
        <v>2</v>
      </c>
      <c r="F50" s="34" t="s">
        <v>56</v>
      </c>
      <c r="G50" s="11"/>
      <c r="H50" s="10">
        <v>42</v>
      </c>
      <c r="I50" s="12"/>
      <c r="J50" s="34" t="s">
        <v>56</v>
      </c>
      <c r="K50" s="9" t="s">
        <v>2</v>
      </c>
      <c r="L50" s="10">
        <v>58</v>
      </c>
      <c r="M50" s="9" t="s">
        <v>6</v>
      </c>
    </row>
    <row r="51" spans="1:13" ht="42" customHeight="1">
      <c r="A51" s="8">
        <v>39</v>
      </c>
      <c r="B51" s="9" t="s">
        <v>72</v>
      </c>
      <c r="C51" s="34" t="s">
        <v>56</v>
      </c>
      <c r="D51" s="34" t="s">
        <v>56</v>
      </c>
      <c r="E51" s="5"/>
      <c r="F51" s="34" t="s">
        <v>56</v>
      </c>
      <c r="G51" s="5"/>
      <c r="H51" s="34" t="s">
        <v>56</v>
      </c>
      <c r="I51" s="5"/>
      <c r="J51" s="34" t="s">
        <v>56</v>
      </c>
      <c r="K51" s="9"/>
      <c r="L51" s="34" t="s">
        <v>56</v>
      </c>
      <c r="M51" s="9"/>
    </row>
    <row r="52" spans="1:13" ht="41.25" customHeight="1">
      <c r="A52" s="20">
        <v>40</v>
      </c>
      <c r="B52" s="9" t="s">
        <v>35</v>
      </c>
      <c r="C52" s="10">
        <v>3000</v>
      </c>
      <c r="D52" s="34" t="s">
        <v>56</v>
      </c>
      <c r="E52" s="9" t="s">
        <v>2</v>
      </c>
      <c r="F52" s="34" t="s">
        <v>56</v>
      </c>
      <c r="G52" s="11"/>
      <c r="H52" s="10">
        <v>3000</v>
      </c>
      <c r="I52" s="12"/>
      <c r="J52" s="34" t="s">
        <v>56</v>
      </c>
      <c r="K52" s="9" t="s">
        <v>2</v>
      </c>
      <c r="L52" s="34" t="s">
        <v>56</v>
      </c>
      <c r="M52" s="9" t="s">
        <v>2</v>
      </c>
    </row>
    <row r="53" spans="1:13" ht="30" customHeight="1">
      <c r="A53" s="20">
        <v>41</v>
      </c>
      <c r="B53" s="9" t="s">
        <v>36</v>
      </c>
      <c r="C53" s="10">
        <v>6500</v>
      </c>
      <c r="D53" s="34" t="s">
        <v>56</v>
      </c>
      <c r="E53" s="9" t="s">
        <v>2</v>
      </c>
      <c r="F53" s="34" t="s">
        <v>56</v>
      </c>
      <c r="G53" s="11"/>
      <c r="H53" s="10">
        <v>6500</v>
      </c>
      <c r="I53" s="12"/>
      <c r="J53" s="34" t="s">
        <v>56</v>
      </c>
      <c r="K53" s="9" t="s">
        <v>2</v>
      </c>
      <c r="L53" s="34" t="s">
        <v>56</v>
      </c>
      <c r="M53" s="9" t="s">
        <v>2</v>
      </c>
    </row>
    <row r="54" spans="1:13" ht="39" customHeight="1">
      <c r="A54" s="8">
        <v>42</v>
      </c>
      <c r="B54" s="9" t="s">
        <v>37</v>
      </c>
      <c r="C54" s="10">
        <v>200</v>
      </c>
      <c r="D54" s="34" t="s">
        <v>56</v>
      </c>
      <c r="E54" s="9" t="s">
        <v>2</v>
      </c>
      <c r="F54" s="34" t="s">
        <v>56</v>
      </c>
      <c r="G54" s="11"/>
      <c r="H54" s="10">
        <v>42</v>
      </c>
      <c r="I54" s="12"/>
      <c r="J54" s="34" t="s">
        <v>56</v>
      </c>
      <c r="K54" s="9" t="s">
        <v>2</v>
      </c>
      <c r="L54" s="10">
        <v>158</v>
      </c>
      <c r="M54" s="9" t="s">
        <v>6</v>
      </c>
    </row>
    <row r="55" spans="1:13" ht="30" customHeight="1">
      <c r="A55" s="8">
        <v>43</v>
      </c>
      <c r="B55" s="9" t="s">
        <v>38</v>
      </c>
      <c r="C55" s="10">
        <v>42</v>
      </c>
      <c r="D55" s="34" t="s">
        <v>56</v>
      </c>
      <c r="E55" s="9" t="s">
        <v>2</v>
      </c>
      <c r="F55" s="34" t="s">
        <v>56</v>
      </c>
      <c r="G55" s="11"/>
      <c r="H55" s="10">
        <v>42</v>
      </c>
      <c r="I55" s="12"/>
      <c r="J55" s="34" t="s">
        <v>56</v>
      </c>
      <c r="K55" s="9" t="s">
        <v>2</v>
      </c>
      <c r="L55" s="34" t="s">
        <v>56</v>
      </c>
      <c r="M55" s="9" t="s">
        <v>2</v>
      </c>
    </row>
    <row r="56" spans="1:13" ht="30" customHeight="1">
      <c r="A56" s="20">
        <v>44</v>
      </c>
      <c r="B56" s="9" t="s">
        <v>39</v>
      </c>
      <c r="C56" s="10">
        <v>42</v>
      </c>
      <c r="D56" s="34" t="s">
        <v>56</v>
      </c>
      <c r="E56" s="9" t="s">
        <v>2</v>
      </c>
      <c r="F56" s="34" t="s">
        <v>56</v>
      </c>
      <c r="G56" s="11"/>
      <c r="H56" s="10">
        <v>42</v>
      </c>
      <c r="I56" s="12"/>
      <c r="J56" s="34" t="s">
        <v>56</v>
      </c>
      <c r="K56" s="9" t="s">
        <v>2</v>
      </c>
      <c r="L56" s="34" t="s">
        <v>56</v>
      </c>
      <c r="M56" s="9" t="s">
        <v>2</v>
      </c>
    </row>
    <row r="57" spans="1:13" ht="25.5">
      <c r="A57" s="20">
        <v>45</v>
      </c>
      <c r="B57" s="9" t="s">
        <v>74</v>
      </c>
      <c r="C57" s="34" t="s">
        <v>56</v>
      </c>
      <c r="D57" s="34" t="s">
        <v>56</v>
      </c>
      <c r="E57" s="5"/>
      <c r="F57" s="34" t="s">
        <v>56</v>
      </c>
      <c r="G57" s="5"/>
      <c r="H57" s="34" t="s">
        <v>56</v>
      </c>
      <c r="I57" s="5"/>
      <c r="J57" s="34" t="s">
        <v>56</v>
      </c>
      <c r="K57" s="9"/>
      <c r="L57" s="34" t="s">
        <v>56</v>
      </c>
      <c r="M57" s="9"/>
    </row>
    <row r="58" spans="1:13" ht="30" customHeight="1">
      <c r="A58" s="8">
        <v>46</v>
      </c>
      <c r="B58" s="9" t="s">
        <v>40</v>
      </c>
      <c r="C58" s="10">
        <v>15450</v>
      </c>
      <c r="D58" s="34" t="s">
        <v>56</v>
      </c>
      <c r="E58" s="9" t="s">
        <v>2</v>
      </c>
      <c r="F58" s="34" t="s">
        <v>56</v>
      </c>
      <c r="G58" s="11"/>
      <c r="H58" s="10">
        <v>15450</v>
      </c>
      <c r="I58" s="12"/>
      <c r="J58" s="34" t="s">
        <v>56</v>
      </c>
      <c r="K58" s="9" t="s">
        <v>2</v>
      </c>
      <c r="L58" s="34" t="s">
        <v>56</v>
      </c>
      <c r="M58" s="9" t="s">
        <v>2</v>
      </c>
    </row>
    <row r="59" spans="1:13" ht="32.25" customHeight="1">
      <c r="A59" s="8">
        <v>47</v>
      </c>
      <c r="B59" s="9" t="s">
        <v>41</v>
      </c>
      <c r="C59" s="10">
        <v>5000</v>
      </c>
      <c r="D59" s="34" t="s">
        <v>56</v>
      </c>
      <c r="E59" s="9" t="s">
        <v>2</v>
      </c>
      <c r="F59" s="34" t="s">
        <v>56</v>
      </c>
      <c r="G59" s="11"/>
      <c r="H59" s="10">
        <v>4500</v>
      </c>
      <c r="I59" s="12"/>
      <c r="J59" s="34" t="s">
        <v>56</v>
      </c>
      <c r="K59" s="9" t="s">
        <v>2</v>
      </c>
      <c r="L59" s="10">
        <v>500</v>
      </c>
      <c r="M59" s="9" t="s">
        <v>6</v>
      </c>
    </row>
    <row r="60" spans="1:13" ht="34.5" customHeight="1">
      <c r="A60" s="20">
        <v>48</v>
      </c>
      <c r="B60" s="9" t="s">
        <v>42</v>
      </c>
      <c r="C60" s="10">
        <v>200</v>
      </c>
      <c r="D60" s="34" t="s">
        <v>56</v>
      </c>
      <c r="E60" s="9" t="s">
        <v>2</v>
      </c>
      <c r="F60" s="34" t="s">
        <v>56</v>
      </c>
      <c r="G60" s="11"/>
      <c r="H60" s="10">
        <v>42</v>
      </c>
      <c r="I60" s="12"/>
      <c r="J60" s="34" t="s">
        <v>56</v>
      </c>
      <c r="K60" s="9" t="s">
        <v>2</v>
      </c>
      <c r="L60" s="10">
        <v>158</v>
      </c>
      <c r="M60" s="9" t="s">
        <v>6</v>
      </c>
    </row>
    <row r="61" spans="1:13" ht="34.5" customHeight="1">
      <c r="A61" s="20">
        <v>49</v>
      </c>
      <c r="B61" s="9" t="s">
        <v>69</v>
      </c>
      <c r="C61" s="34" t="s">
        <v>56</v>
      </c>
      <c r="D61" s="34" t="s">
        <v>56</v>
      </c>
      <c r="E61" s="5"/>
      <c r="F61" s="34" t="s">
        <v>56</v>
      </c>
      <c r="G61" s="5"/>
      <c r="H61" s="34" t="s">
        <v>56</v>
      </c>
      <c r="I61" s="5"/>
      <c r="J61" s="34" t="s">
        <v>56</v>
      </c>
      <c r="K61" s="9"/>
      <c r="L61" s="34" t="s">
        <v>56</v>
      </c>
      <c r="M61" s="9"/>
    </row>
    <row r="62" spans="1:13" ht="31.5" customHeight="1">
      <c r="A62" s="8">
        <v>50</v>
      </c>
      <c r="B62" s="9" t="s">
        <v>43</v>
      </c>
      <c r="C62" s="10">
        <v>22200</v>
      </c>
      <c r="D62" s="34" t="s">
        <v>56</v>
      </c>
      <c r="E62" s="9" t="s">
        <v>2</v>
      </c>
      <c r="F62" s="34" t="s">
        <v>56</v>
      </c>
      <c r="G62" s="11"/>
      <c r="H62" s="10">
        <v>22200</v>
      </c>
      <c r="I62" s="12"/>
      <c r="J62" s="34" t="s">
        <v>56</v>
      </c>
      <c r="K62" s="9" t="s">
        <v>2</v>
      </c>
      <c r="L62" s="34" t="s">
        <v>56</v>
      </c>
      <c r="M62" s="9" t="s">
        <v>2</v>
      </c>
    </row>
    <row r="63" spans="1:13" ht="36" customHeight="1">
      <c r="A63" s="8">
        <v>51</v>
      </c>
      <c r="B63" s="9" t="s">
        <v>44</v>
      </c>
      <c r="C63" s="10">
        <v>50000</v>
      </c>
      <c r="D63" s="34" t="s">
        <v>56</v>
      </c>
      <c r="E63" s="9" t="s">
        <v>2</v>
      </c>
      <c r="F63" s="34" t="s">
        <v>56</v>
      </c>
      <c r="G63" s="11"/>
      <c r="H63" s="10">
        <v>20425</v>
      </c>
      <c r="I63" s="12"/>
      <c r="J63" s="34" t="s">
        <v>56</v>
      </c>
      <c r="K63" s="9" t="s">
        <v>2</v>
      </c>
      <c r="L63" s="10">
        <v>29575</v>
      </c>
      <c r="M63" s="9" t="s">
        <v>6</v>
      </c>
    </row>
    <row r="64" spans="1:13" ht="29.25" customHeight="1">
      <c r="A64" s="20">
        <v>52</v>
      </c>
      <c r="B64" s="9" t="s">
        <v>45</v>
      </c>
      <c r="C64" s="10">
        <v>25800</v>
      </c>
      <c r="D64" s="34" t="s">
        <v>56</v>
      </c>
      <c r="E64" s="9" t="s">
        <v>2</v>
      </c>
      <c r="F64" s="34" t="s">
        <v>56</v>
      </c>
      <c r="G64" s="11"/>
      <c r="H64" s="10">
        <v>25800</v>
      </c>
      <c r="I64" s="12"/>
      <c r="J64" s="34" t="s">
        <v>56</v>
      </c>
      <c r="K64" s="9" t="s">
        <v>2</v>
      </c>
      <c r="L64" s="34" t="s">
        <v>56</v>
      </c>
      <c r="M64" s="9" t="s">
        <v>2</v>
      </c>
    </row>
    <row r="65" spans="1:13" ht="44.25" customHeight="1">
      <c r="A65" s="20">
        <v>53</v>
      </c>
      <c r="B65" s="9" t="s">
        <v>46</v>
      </c>
      <c r="C65" s="10">
        <v>5400</v>
      </c>
      <c r="D65" s="34" t="s">
        <v>56</v>
      </c>
      <c r="E65" s="9" t="s">
        <v>2</v>
      </c>
      <c r="F65" s="34" t="s">
        <v>56</v>
      </c>
      <c r="G65" s="11"/>
      <c r="H65" s="10">
        <v>5400</v>
      </c>
      <c r="I65" s="12"/>
      <c r="J65" s="34" t="s">
        <v>56</v>
      </c>
      <c r="K65" s="9" t="s">
        <v>2</v>
      </c>
      <c r="L65" s="34" t="s">
        <v>56</v>
      </c>
      <c r="M65" s="9" t="s">
        <v>2</v>
      </c>
    </row>
    <row r="66" spans="1:13" ht="33.75" customHeight="1">
      <c r="A66" s="8">
        <v>54</v>
      </c>
      <c r="B66" s="9" t="s">
        <v>73</v>
      </c>
      <c r="C66" s="34" t="s">
        <v>56</v>
      </c>
      <c r="D66" s="34" t="s">
        <v>56</v>
      </c>
      <c r="E66" s="5"/>
      <c r="F66" s="34" t="s">
        <v>56</v>
      </c>
      <c r="G66" s="5"/>
      <c r="H66" s="34" t="s">
        <v>56</v>
      </c>
      <c r="I66" s="5"/>
      <c r="J66" s="34" t="s">
        <v>56</v>
      </c>
      <c r="K66" s="9"/>
      <c r="L66" s="34" t="s">
        <v>56</v>
      </c>
      <c r="M66" s="9"/>
    </row>
    <row r="67" spans="1:13" ht="31.5" customHeight="1">
      <c r="A67" s="8">
        <v>55</v>
      </c>
      <c r="B67" s="9" t="s">
        <v>47</v>
      </c>
      <c r="C67" s="10">
        <v>42</v>
      </c>
      <c r="D67" s="34" t="s">
        <v>56</v>
      </c>
      <c r="E67" s="9" t="s">
        <v>2</v>
      </c>
      <c r="F67" s="34" t="s">
        <v>56</v>
      </c>
      <c r="G67" s="11"/>
      <c r="H67" s="10">
        <v>42</v>
      </c>
      <c r="I67" s="12"/>
      <c r="J67" s="34" t="s">
        <v>56</v>
      </c>
      <c r="K67" s="9" t="s">
        <v>2</v>
      </c>
      <c r="L67" s="34" t="s">
        <v>56</v>
      </c>
      <c r="M67" s="9" t="s">
        <v>2</v>
      </c>
    </row>
    <row r="68" spans="1:13" ht="29.25" customHeight="1">
      <c r="A68" s="20">
        <v>56</v>
      </c>
      <c r="B68" s="9" t="s">
        <v>48</v>
      </c>
      <c r="C68" s="10">
        <v>42</v>
      </c>
      <c r="D68" s="34" t="s">
        <v>56</v>
      </c>
      <c r="E68" s="9" t="s">
        <v>2</v>
      </c>
      <c r="F68" s="34" t="s">
        <v>56</v>
      </c>
      <c r="G68" s="11"/>
      <c r="H68" s="10">
        <v>42</v>
      </c>
      <c r="I68" s="12"/>
      <c r="J68" s="34" t="s">
        <v>56</v>
      </c>
      <c r="K68" s="9" t="s">
        <v>2</v>
      </c>
      <c r="L68" s="34" t="s">
        <v>56</v>
      </c>
      <c r="M68" s="9" t="s">
        <v>2</v>
      </c>
    </row>
    <row r="69" spans="1:13" ht="30" customHeight="1">
      <c r="A69" s="20">
        <v>57</v>
      </c>
      <c r="B69" s="9" t="s">
        <v>49</v>
      </c>
      <c r="C69" s="10">
        <v>19162.5</v>
      </c>
      <c r="D69" s="34" t="s">
        <v>56</v>
      </c>
      <c r="E69" s="9" t="s">
        <v>2</v>
      </c>
      <c r="F69" s="34" t="s">
        <v>56</v>
      </c>
      <c r="G69" s="11"/>
      <c r="H69" s="10">
        <v>19162.5</v>
      </c>
      <c r="I69" s="12"/>
      <c r="J69" s="34" t="s">
        <v>56</v>
      </c>
      <c r="K69" s="9" t="s">
        <v>2</v>
      </c>
      <c r="L69" s="34" t="s">
        <v>56</v>
      </c>
      <c r="M69" s="9" t="s">
        <v>2</v>
      </c>
    </row>
    <row r="70" spans="1:13" ht="31.5" customHeight="1">
      <c r="A70" s="8">
        <v>58</v>
      </c>
      <c r="B70" s="9" t="s">
        <v>50</v>
      </c>
      <c r="C70" s="10">
        <v>5800</v>
      </c>
      <c r="D70" s="34" t="s">
        <v>56</v>
      </c>
      <c r="E70" s="9" t="s">
        <v>2</v>
      </c>
      <c r="F70" s="34" t="s">
        <v>56</v>
      </c>
      <c r="G70" s="11"/>
      <c r="H70" s="10">
        <v>5800</v>
      </c>
      <c r="I70" s="12"/>
      <c r="J70" s="34" t="s">
        <v>56</v>
      </c>
      <c r="K70" s="9" t="s">
        <v>2</v>
      </c>
      <c r="L70" s="34" t="s">
        <v>56</v>
      </c>
      <c r="M70" s="9" t="s">
        <v>2</v>
      </c>
    </row>
    <row r="71" spans="1:13" ht="34.5" customHeight="1">
      <c r="A71" s="8">
        <v>59</v>
      </c>
      <c r="B71" s="9" t="s">
        <v>51</v>
      </c>
      <c r="C71" s="10">
        <v>17500</v>
      </c>
      <c r="D71" s="34" t="s">
        <v>56</v>
      </c>
      <c r="E71" s="9" t="s">
        <v>2</v>
      </c>
      <c r="F71" s="34" t="s">
        <v>56</v>
      </c>
      <c r="G71" s="11"/>
      <c r="H71" s="10">
        <v>17400</v>
      </c>
      <c r="I71" s="12"/>
      <c r="J71" s="34" t="s">
        <v>56</v>
      </c>
      <c r="K71" s="9" t="s">
        <v>2</v>
      </c>
      <c r="L71" s="10">
        <v>100</v>
      </c>
      <c r="M71" s="9" t="s">
        <v>6</v>
      </c>
    </row>
    <row r="72" spans="1:13" ht="34.5" customHeight="1">
      <c r="A72" s="20">
        <v>60</v>
      </c>
      <c r="B72" s="9" t="s">
        <v>70</v>
      </c>
      <c r="C72" s="34" t="s">
        <v>56</v>
      </c>
      <c r="D72" s="34" t="s">
        <v>56</v>
      </c>
      <c r="E72" s="5"/>
      <c r="F72" s="34" t="s">
        <v>56</v>
      </c>
      <c r="G72" s="5"/>
      <c r="H72" s="34" t="s">
        <v>56</v>
      </c>
      <c r="I72" s="5"/>
      <c r="J72" s="34" t="s">
        <v>56</v>
      </c>
      <c r="K72" s="9"/>
      <c r="L72" s="34" t="s">
        <v>56</v>
      </c>
      <c r="M72" s="9"/>
    </row>
    <row r="73" spans="1:13" ht="30" customHeight="1">
      <c r="A73" s="20">
        <v>61</v>
      </c>
      <c r="B73" s="9" t="s">
        <v>52</v>
      </c>
      <c r="C73" s="10">
        <v>21136.6</v>
      </c>
      <c r="D73" s="34" t="s">
        <v>56</v>
      </c>
      <c r="E73" s="9" t="s">
        <v>2</v>
      </c>
      <c r="F73" s="34" t="s">
        <v>56</v>
      </c>
      <c r="G73" s="11"/>
      <c r="H73" s="10">
        <v>21136.6</v>
      </c>
      <c r="I73" s="12"/>
      <c r="J73" s="34" t="s">
        <v>56</v>
      </c>
      <c r="K73" s="9" t="s">
        <v>2</v>
      </c>
      <c r="L73" s="34" t="s">
        <v>56</v>
      </c>
      <c r="M73" s="9" t="s">
        <v>2</v>
      </c>
    </row>
    <row r="74" spans="1:13" ht="37.5" customHeight="1">
      <c r="A74" s="8">
        <v>62</v>
      </c>
      <c r="B74" s="9" t="s">
        <v>53</v>
      </c>
      <c r="C74" s="10">
        <v>22150</v>
      </c>
      <c r="D74" s="34" t="s">
        <v>56</v>
      </c>
      <c r="E74" s="9" t="s">
        <v>2</v>
      </c>
      <c r="F74" s="34" t="s">
        <v>56</v>
      </c>
      <c r="G74" s="11"/>
      <c r="H74" s="10">
        <v>22150</v>
      </c>
      <c r="I74" s="12"/>
      <c r="J74" s="34" t="s">
        <v>56</v>
      </c>
      <c r="K74" s="9" t="s">
        <v>2</v>
      </c>
      <c r="L74" s="34" t="s">
        <v>56</v>
      </c>
      <c r="M74" s="9" t="s">
        <v>2</v>
      </c>
    </row>
    <row r="75" spans="1:13" ht="29.25" customHeight="1">
      <c r="A75" s="8">
        <v>63</v>
      </c>
      <c r="B75" s="9" t="s">
        <v>54</v>
      </c>
      <c r="C75" s="10">
        <v>16175</v>
      </c>
      <c r="D75" s="34" t="s">
        <v>56</v>
      </c>
      <c r="E75" s="9" t="s">
        <v>2</v>
      </c>
      <c r="F75" s="34" t="s">
        <v>56</v>
      </c>
      <c r="G75" s="11"/>
      <c r="H75" s="10">
        <v>16175</v>
      </c>
      <c r="I75" s="12"/>
      <c r="J75" s="34" t="s">
        <v>56</v>
      </c>
      <c r="K75" s="9" t="s">
        <v>2</v>
      </c>
      <c r="L75" s="34" t="s">
        <v>56</v>
      </c>
      <c r="M75" s="9" t="s">
        <v>2</v>
      </c>
    </row>
    <row r="76" spans="1:13" ht="32.25" customHeight="1">
      <c r="A76" s="20">
        <v>64</v>
      </c>
      <c r="B76" s="9" t="s">
        <v>55</v>
      </c>
      <c r="C76" s="10">
        <v>9300</v>
      </c>
      <c r="D76" s="34" t="s">
        <v>56</v>
      </c>
      <c r="E76" s="9" t="s">
        <v>2</v>
      </c>
      <c r="F76" s="34" t="s">
        <v>56</v>
      </c>
      <c r="G76" s="11"/>
      <c r="H76" s="10">
        <v>9292</v>
      </c>
      <c r="I76" s="12"/>
      <c r="J76" s="34" t="s">
        <v>56</v>
      </c>
      <c r="K76" s="9" t="s">
        <v>2</v>
      </c>
      <c r="L76" s="10">
        <v>8</v>
      </c>
      <c r="M76" s="9" t="s">
        <v>6</v>
      </c>
    </row>
    <row r="77" spans="1:13" ht="35.25" customHeight="1">
      <c r="A77" s="14"/>
      <c r="B77" s="15" t="s">
        <v>57</v>
      </c>
      <c r="C77" s="16">
        <f>SUM(C14:C76)</f>
        <v>654755.1</v>
      </c>
      <c r="D77" s="17">
        <v>0</v>
      </c>
      <c r="E77" s="18"/>
      <c r="F77" s="17">
        <v>0</v>
      </c>
      <c r="G77" s="18"/>
      <c r="H77" s="16">
        <f>SUM(H14:H76)</f>
        <v>618117.1</v>
      </c>
      <c r="I77" s="18"/>
      <c r="J77" s="17">
        <v>0</v>
      </c>
      <c r="K77" s="18"/>
      <c r="L77" s="18">
        <f>SUM(L14:L76)</f>
        <v>36332</v>
      </c>
      <c r="M77" s="35"/>
    </row>
    <row r="155" spans="14:14">
      <c r="N155" s="6"/>
    </row>
  </sheetData>
  <mergeCells count="21">
    <mergeCell ref="K6:M6"/>
    <mergeCell ref="H9:H11"/>
    <mergeCell ref="I9:K9"/>
    <mergeCell ref="L9:L11"/>
    <mergeCell ref="M9:M11"/>
    <mergeCell ref="A2:M2"/>
    <mergeCell ref="A4:M4"/>
    <mergeCell ref="A8:A11"/>
    <mergeCell ref="B8:B11"/>
    <mergeCell ref="C8:G8"/>
    <mergeCell ref="H8:K8"/>
    <mergeCell ref="L8:M8"/>
    <mergeCell ref="C9:C11"/>
    <mergeCell ref="D9:G9"/>
    <mergeCell ref="A3:M3"/>
    <mergeCell ref="A5:M5"/>
    <mergeCell ref="D10:E10"/>
    <mergeCell ref="F10:G10"/>
    <mergeCell ref="I10:I11"/>
    <mergeCell ref="J10:J11"/>
    <mergeCell ref="K10:K11"/>
  </mergeCells>
  <pageMargins left="0.34722222222222221" right="0.1388888888888889" top="0.1388888888888889" bottom="0.1388888888888889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2019-09-30T06:43:14Z</cp:lastPrinted>
  <dcterms:created xsi:type="dcterms:W3CDTF">2019-09-26T12:47:28Z</dcterms:created>
  <dcterms:modified xsi:type="dcterms:W3CDTF">2019-09-30T08:34:13Z</dcterms:modified>
</cp:coreProperties>
</file>