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'2019'!$A$1:$J$38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'2019'!$A$1:$J$38</definedName>
  </definedNames>
  <calcPr fullCalcOnLoad="1"/>
</workbook>
</file>

<file path=xl/sharedStrings.xml><?xml version="1.0" encoding="utf-8"?>
<sst xmlns="http://schemas.openxmlformats.org/spreadsheetml/2006/main" count="46" uniqueCount="45">
  <si>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</si>
  <si>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</si>
  <si>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</si>
  <si>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</si>
  <si>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</si>
  <si>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</si>
  <si>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</si>
  <si>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</si>
  <si>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</si>
  <si>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</si>
  <si>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</si>
  <si>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</si>
  <si>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</si>
  <si>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</si>
  <si>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</si>
  <si>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</si>
  <si>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</si>
  <si>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</si>
  <si>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</si>
  <si>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</si>
  <si>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</si>
  <si>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</si>
  <si>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</si>
  <si>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</si>
  <si>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</si>
  <si>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</si>
  <si>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</si>
  <si>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</si>
  <si>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</si>
  <si>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</si>
  <si>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</si>
  <si>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</si>
  <si>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</si>
  <si>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</si>
  <si>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</si>
  <si>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</si>
  <si>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</si>
  <si>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</si>
  <si>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</si>
  <si>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2019 года к исполне-нию за 2018 год</t>
  </si>
  <si>
    <t>по состоянию на  01.09.2019</t>
  </si>
  <si>
    <r>
      <t xml:space="preserve">Исполнено за январь-август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</si>
  <si>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01.09.2019 </t>
  </si>
  <si>
    <r>
      <t xml:space="preserve">Исполнено за январь-август </t>
    </r>
    <r>
      <rPr>
        <b/>
        <sz val="8"/>
        <rFont val="Times New Roman"/>
        <family val="1"/>
      </rPr>
      <t>(отчетный месяц)</t>
    </r>
  </si>
  <si>
    <r>
      <t xml:space="preserve">Темп роста (снижения) январь-август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2019 к соотв. периоду 2018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</si>
</sst>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73" fontId="29" fillId="0" borderId="37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19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9" sqref="T39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875" style="3" bestFit="1" customWidth="1"/>
    <col min="5" max="5" width="11.875" style="3" customWidth="1"/>
    <col min="6" max="6" width="11.625" style="1" customWidth="1"/>
    <col min="7" max="7" width="12.125" style="1" customWidth="1"/>
    <col min="8" max="8" width="9.875" style="20" customWidth="1"/>
    <col min="9" max="9" width="12.00390625" style="1" customWidth="1"/>
    <col min="10" max="10" width="12.875" style="20" customWidth="1"/>
    <col min="11" max="16384" width="10.625" style="4" customWidth="1"/>
  </cols>
  <sheetData>
    <row r="1" spans="1:10" ht="16.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.75" customHeight="1">
      <c r="A2" s="15"/>
      <c r="B2" s="103" t="s">
        <v>40</v>
      </c>
      <c r="C2" s="103"/>
      <c r="D2" s="103"/>
      <c r="E2" s="103"/>
      <c r="F2" s="103"/>
      <c r="G2" s="103"/>
      <c r="H2" s="103"/>
      <c r="I2" s="103"/>
      <c r="J2" s="103"/>
    </row>
    <row r="3" spans="1:10" ht="15" customHeight="1" thickBot="1">
      <c r="A3" s="10"/>
      <c r="B3" s="10"/>
      <c r="C3" s="10"/>
      <c r="D3" s="10"/>
      <c r="E3" s="10"/>
      <c r="F3" s="30"/>
      <c r="G3" s="31"/>
      <c r="H3" s="17"/>
      <c r="J3" s="14" t="s">
        <v>31</v>
      </c>
    </row>
    <row r="4" spans="1:10" ht="18.75">
      <c r="A4" s="53"/>
      <c r="B4" s="54"/>
      <c r="C4" s="96">
        <v>2018</v>
      </c>
      <c r="D4" s="97"/>
      <c r="E4" s="98"/>
      <c r="F4" s="99">
        <v>2019</v>
      </c>
      <c r="G4" s="100"/>
      <c r="H4" s="100"/>
      <c r="I4" s="100"/>
      <c r="J4" s="101"/>
    </row>
    <row r="5" spans="1:10" ht="90.75" customHeight="1" thickBot="1">
      <c r="A5" s="78"/>
      <c r="B5" s="79"/>
      <c r="C5" s="80" t="s">
        <v>36</v>
      </c>
      <c r="D5" s="81" t="s">
        <v>35</v>
      </c>
      <c r="E5" s="82" t="s">
        <v>41</v>
      </c>
      <c r="F5" s="83" t="s">
        <v>34</v>
      </c>
      <c r="G5" s="84" t="s">
        <v>42</v>
      </c>
      <c r="H5" s="85" t="s">
        <v>39</v>
      </c>
      <c r="I5" s="82" t="s">
        <v>43</v>
      </c>
      <c r="J5" s="32" t="s">
        <v>44</v>
      </c>
    </row>
    <row r="6" spans="1:11" s="21" customFormat="1" ht="16.5" thickBot="1">
      <c r="A6" s="86"/>
      <c r="B6" s="87">
        <v>1</v>
      </c>
      <c r="C6" s="88">
        <v>2</v>
      </c>
      <c r="D6" s="89">
        <v>3</v>
      </c>
      <c r="E6" s="87">
        <v>4</v>
      </c>
      <c r="F6" s="88">
        <v>5</v>
      </c>
      <c r="G6" s="89">
        <v>6</v>
      </c>
      <c r="H6" s="89">
        <v>8</v>
      </c>
      <c r="I6" s="89">
        <v>9</v>
      </c>
      <c r="J6" s="87">
        <v>10</v>
      </c>
      <c r="K6" s="22"/>
    </row>
    <row r="7" spans="1:10" ht="15.75">
      <c r="A7" s="70" t="s">
        <v>0</v>
      </c>
      <c r="B7" s="71" t="s">
        <v>1</v>
      </c>
      <c r="C7" s="72"/>
      <c r="D7" s="73"/>
      <c r="E7" s="74"/>
      <c r="F7" s="75"/>
      <c r="G7" s="73"/>
      <c r="H7" s="76"/>
      <c r="I7" s="73"/>
      <c r="J7" s="77"/>
    </row>
    <row r="8" spans="1:10" s="6" customFormat="1" ht="15.75">
      <c r="A8" s="55" t="s">
        <v>33</v>
      </c>
      <c r="B8" s="56" t="s">
        <v>12</v>
      </c>
      <c r="C8" s="47">
        <f>C10+C20</f>
        <v>403917</v>
      </c>
      <c r="D8" s="28">
        <f>D10+D20</f>
        <v>411338</v>
      </c>
      <c r="E8" s="48">
        <f>E10+E20</f>
        <v>255431</v>
      </c>
      <c r="F8" s="33">
        <f>F10+F20</f>
        <v>400311</v>
      </c>
      <c r="G8" s="26">
        <f>G10+G20</f>
        <v>413451</v>
      </c>
      <c r="H8" s="18">
        <f>ROUND(G8/D8*100,1)</f>
        <v>100.5</v>
      </c>
      <c r="I8" s="11">
        <f>I10+I20</f>
        <v>247482</v>
      </c>
      <c r="J8" s="34">
        <f>ROUND(I8/E8*100,1)</f>
        <v>96.9</v>
      </c>
    </row>
    <row r="9" spans="1:10" s="6" customFormat="1" ht="15.75">
      <c r="A9" s="57"/>
      <c r="B9" s="58" t="s">
        <v>2</v>
      </c>
      <c r="C9" s="47"/>
      <c r="D9" s="28"/>
      <c r="E9" s="48"/>
      <c r="F9" s="35"/>
      <c r="G9" s="23"/>
      <c r="H9" s="18"/>
      <c r="I9" s="11"/>
      <c r="J9" s="34"/>
    </row>
    <row r="10" spans="1:10" s="8" customFormat="1" ht="15.75">
      <c r="A10" s="57"/>
      <c r="B10" s="59" t="s">
        <v>15</v>
      </c>
      <c r="C10" s="47">
        <f>SUM(C11:C19)</f>
        <v>336705</v>
      </c>
      <c r="D10" s="28">
        <f>SUM(D11:D19)</f>
        <v>339471</v>
      </c>
      <c r="E10" s="48">
        <f>SUM(E11:E19)</f>
        <v>206646</v>
      </c>
      <c r="F10" s="33">
        <f>SUM(F11:F19)</f>
        <v>356388</v>
      </c>
      <c r="G10" s="26">
        <f>SUM(G11:G19)</f>
        <v>363388</v>
      </c>
      <c r="H10" s="18">
        <f aca="true" t="shared" si="0" ref="H10:H18">ROUND(G10/D10*100,1)</f>
        <v>107</v>
      </c>
      <c r="I10" s="11">
        <f>SUM(I11:I19)</f>
        <v>209240</v>
      </c>
      <c r="J10" s="34">
        <f>ROUND(I10/E10*100,1)</f>
        <v>101.3</v>
      </c>
    </row>
    <row r="11" spans="1:10" s="8" customFormat="1" ht="15.75">
      <c r="A11" s="57"/>
      <c r="B11" s="60" t="s">
        <v>16</v>
      </c>
      <c r="C11" s="49">
        <v>292000</v>
      </c>
      <c r="D11" s="25">
        <v>293638</v>
      </c>
      <c r="E11" s="94">
        <v>184490</v>
      </c>
      <c r="F11" s="36">
        <v>309100</v>
      </c>
      <c r="G11" s="90">
        <v>309100</v>
      </c>
      <c r="H11" s="19">
        <f t="shared" si="0"/>
        <v>105.3</v>
      </c>
      <c r="I11" s="91">
        <v>180263</v>
      </c>
      <c r="J11" s="37">
        <f>ROUND(I11/E11*100,1)</f>
        <v>97.7</v>
      </c>
    </row>
    <row r="12" spans="1:10" s="8" customFormat="1" ht="31.5">
      <c r="A12" s="57"/>
      <c r="B12" s="61" t="s">
        <v>17</v>
      </c>
      <c r="C12" s="49">
        <v>1716</v>
      </c>
      <c r="D12" s="25">
        <v>1807</v>
      </c>
      <c r="E12" s="94">
        <v>1147</v>
      </c>
      <c r="F12" s="36">
        <v>1862</v>
      </c>
      <c r="G12" s="90">
        <v>1862</v>
      </c>
      <c r="H12" s="19">
        <f t="shared" si="0"/>
        <v>103</v>
      </c>
      <c r="I12" s="91">
        <v>1321</v>
      </c>
      <c r="J12" s="37">
        <f>ROUND(I12/E12*100,1)</f>
        <v>115.2</v>
      </c>
    </row>
    <row r="13" spans="1:10" s="8" customFormat="1" ht="31.5">
      <c r="A13" s="57"/>
      <c r="B13" s="61" t="s">
        <v>18</v>
      </c>
      <c r="C13" s="49">
        <v>17200</v>
      </c>
      <c r="D13" s="25">
        <v>17389</v>
      </c>
      <c r="E13" s="94">
        <v>13200</v>
      </c>
      <c r="F13" s="36">
        <v>18000</v>
      </c>
      <c r="G13" s="90">
        <v>18000</v>
      </c>
      <c r="H13" s="19">
        <f t="shared" si="0"/>
        <v>103.5</v>
      </c>
      <c r="I13" s="91">
        <v>13548</v>
      </c>
      <c r="J13" s="37">
        <f>ROUND(I13/E13*100,1)</f>
        <v>102.6</v>
      </c>
    </row>
    <row r="14" spans="1:10" s="8" customFormat="1" ht="15.75">
      <c r="A14" s="57"/>
      <c r="B14" s="61" t="s">
        <v>19</v>
      </c>
      <c r="C14" s="49">
        <v>48</v>
      </c>
      <c r="D14" s="25">
        <v>48</v>
      </c>
      <c r="E14" s="94">
        <v>40</v>
      </c>
      <c r="F14" s="36">
        <v>20</v>
      </c>
      <c r="G14" s="90">
        <v>20</v>
      </c>
      <c r="H14" s="19">
        <f t="shared" si="0"/>
        <v>41.7</v>
      </c>
      <c r="I14" s="91">
        <v>95</v>
      </c>
      <c r="J14" s="37"/>
    </row>
    <row r="15" spans="1:10" s="8" customFormat="1" ht="31.5">
      <c r="A15" s="57"/>
      <c r="B15" s="61" t="s">
        <v>20</v>
      </c>
      <c r="C15" s="49">
        <v>1500</v>
      </c>
      <c r="D15" s="25">
        <v>1793</v>
      </c>
      <c r="E15" s="94">
        <v>769</v>
      </c>
      <c r="F15" s="36">
        <v>1300</v>
      </c>
      <c r="G15" s="90">
        <v>1300</v>
      </c>
      <c r="H15" s="19">
        <f t="shared" si="0"/>
        <v>72.5</v>
      </c>
      <c r="I15" s="91">
        <v>937</v>
      </c>
      <c r="J15" s="37"/>
    </row>
    <row r="16" spans="1:10" s="8" customFormat="1" ht="15.75">
      <c r="A16" s="57"/>
      <c r="B16" s="61" t="s">
        <v>32</v>
      </c>
      <c r="C16" s="49">
        <v>15500</v>
      </c>
      <c r="D16" s="25">
        <v>15809</v>
      </c>
      <c r="E16" s="94">
        <v>971</v>
      </c>
      <c r="F16" s="36">
        <v>17050</v>
      </c>
      <c r="G16" s="90">
        <v>17050</v>
      </c>
      <c r="H16" s="19">
        <f t="shared" si="0"/>
        <v>107.8</v>
      </c>
      <c r="I16" s="91">
        <v>2181</v>
      </c>
      <c r="J16" s="37">
        <f>ROUND(I16/E16*100,1)</f>
        <v>224.6</v>
      </c>
    </row>
    <row r="17" spans="1:10" s="8" customFormat="1" ht="15.75">
      <c r="A17" s="57"/>
      <c r="B17" s="60" t="s">
        <v>21</v>
      </c>
      <c r="C17" s="49">
        <v>4080</v>
      </c>
      <c r="D17" s="25">
        <v>4247</v>
      </c>
      <c r="E17" s="94">
        <v>2827</v>
      </c>
      <c r="F17" s="36">
        <v>3950</v>
      </c>
      <c r="G17" s="90">
        <v>10950</v>
      </c>
      <c r="H17" s="19">
        <f t="shared" si="0"/>
        <v>257.8</v>
      </c>
      <c r="I17" s="91">
        <v>7635</v>
      </c>
      <c r="J17" s="37">
        <f>ROUND(I17/E17*100,1)</f>
        <v>270.1</v>
      </c>
    </row>
    <row r="18" spans="1:10" s="8" customFormat="1" ht="15.75">
      <c r="A18" s="57"/>
      <c r="B18" s="60" t="s">
        <v>22</v>
      </c>
      <c r="C18" s="49">
        <v>4661</v>
      </c>
      <c r="D18" s="25">
        <v>4740</v>
      </c>
      <c r="E18" s="94">
        <v>3202</v>
      </c>
      <c r="F18" s="36">
        <v>5106</v>
      </c>
      <c r="G18" s="90">
        <v>5106</v>
      </c>
      <c r="H18" s="19">
        <f t="shared" si="0"/>
        <v>107.7</v>
      </c>
      <c r="I18" s="91">
        <v>3260</v>
      </c>
      <c r="J18" s="37">
        <f>ROUND(I18/E18*100,1)</f>
        <v>101.8</v>
      </c>
    </row>
    <row r="19" spans="1:10" s="8" customFormat="1" ht="47.25">
      <c r="A19" s="57"/>
      <c r="B19" s="61" t="s">
        <v>23</v>
      </c>
      <c r="C19" s="49"/>
      <c r="D19" s="25"/>
      <c r="E19" s="91"/>
      <c r="F19" s="36"/>
      <c r="G19" s="90"/>
      <c r="H19" s="19"/>
      <c r="I19" s="91"/>
      <c r="J19" s="37"/>
    </row>
    <row r="20" spans="1:11" s="8" customFormat="1" ht="15.75">
      <c r="A20" s="57"/>
      <c r="B20" s="62" t="s">
        <v>24</v>
      </c>
      <c r="C20" s="47">
        <f>SUM(C21:C26)</f>
        <v>67212</v>
      </c>
      <c r="D20" s="28">
        <f>SUM(D21:D26)</f>
        <v>71867</v>
      </c>
      <c r="E20" s="48">
        <f>SUM(E21:E26)</f>
        <v>48785</v>
      </c>
      <c r="F20" s="33">
        <f>SUM(F21:F26)</f>
        <v>43923</v>
      </c>
      <c r="G20" s="26">
        <f>SUM(G21:G26)</f>
        <v>50063</v>
      </c>
      <c r="H20" s="18">
        <f aca="true" t="shared" si="1" ref="H20:H26">ROUND(G20/D20*100,1)</f>
        <v>69.7</v>
      </c>
      <c r="I20" s="11">
        <f>SUM(I21:I26)</f>
        <v>38242</v>
      </c>
      <c r="J20" s="34">
        <f>ROUND(I20/E20*100,1)</f>
        <v>78.4</v>
      </c>
      <c r="K20" s="24"/>
    </row>
    <row r="21" spans="1:11" s="8" customFormat="1" ht="47.25">
      <c r="A21" s="57"/>
      <c r="B21" s="61" t="s">
        <v>25</v>
      </c>
      <c r="C21" s="49">
        <v>46488</v>
      </c>
      <c r="D21" s="25">
        <v>50058</v>
      </c>
      <c r="E21" s="95">
        <v>30432</v>
      </c>
      <c r="F21" s="36">
        <v>39390</v>
      </c>
      <c r="G21" s="90">
        <v>39390</v>
      </c>
      <c r="H21" s="19">
        <f t="shared" si="1"/>
        <v>78.7</v>
      </c>
      <c r="I21" s="91">
        <v>28009</v>
      </c>
      <c r="J21" s="37">
        <f>ROUND(I21/E21*100,1)</f>
        <v>92</v>
      </c>
      <c r="K21" s="24"/>
    </row>
    <row r="22" spans="1:11" s="8" customFormat="1" ht="31.5">
      <c r="A22" s="57"/>
      <c r="B22" s="61" t="s">
        <v>26</v>
      </c>
      <c r="C22" s="49">
        <v>34</v>
      </c>
      <c r="D22" s="25">
        <v>46</v>
      </c>
      <c r="E22" s="95">
        <v>40</v>
      </c>
      <c r="F22" s="36">
        <v>35</v>
      </c>
      <c r="G22" s="90">
        <v>35</v>
      </c>
      <c r="H22" s="19">
        <f t="shared" si="1"/>
        <v>76.1</v>
      </c>
      <c r="I22" s="91">
        <v>67</v>
      </c>
      <c r="J22" s="37"/>
      <c r="K22" s="24"/>
    </row>
    <row r="23" spans="1:11" s="8" customFormat="1" ht="31.5">
      <c r="A23" s="57"/>
      <c r="B23" s="61" t="s">
        <v>27</v>
      </c>
      <c r="C23" s="49">
        <v>5690</v>
      </c>
      <c r="D23" s="25">
        <v>5852</v>
      </c>
      <c r="E23" s="95">
        <v>5337</v>
      </c>
      <c r="F23" s="36">
        <v>843</v>
      </c>
      <c r="G23" s="90">
        <v>843</v>
      </c>
      <c r="H23" s="19">
        <f t="shared" si="1"/>
        <v>14.4</v>
      </c>
      <c r="I23" s="91">
        <v>878</v>
      </c>
      <c r="J23" s="37">
        <f>ROUND(I23/E23*100,1)</f>
        <v>16.5</v>
      </c>
      <c r="K23" s="24"/>
    </row>
    <row r="24" spans="1:11" s="8" customFormat="1" ht="31.5">
      <c r="A24" s="57"/>
      <c r="B24" s="61" t="s">
        <v>28</v>
      </c>
      <c r="C24" s="49">
        <v>10534</v>
      </c>
      <c r="D24" s="25">
        <v>11027</v>
      </c>
      <c r="E24" s="95">
        <v>9704</v>
      </c>
      <c r="F24" s="36"/>
      <c r="G24" s="90">
        <v>6140</v>
      </c>
      <c r="H24" s="19">
        <f t="shared" si="1"/>
        <v>55.7</v>
      </c>
      <c r="I24" s="91">
        <v>6140</v>
      </c>
      <c r="J24" s="37"/>
      <c r="K24" s="24"/>
    </row>
    <row r="25" spans="1:11" s="8" customFormat="1" ht="15.75">
      <c r="A25" s="57"/>
      <c r="B25" s="61" t="s">
        <v>29</v>
      </c>
      <c r="C25" s="49">
        <v>3236</v>
      </c>
      <c r="D25" s="25">
        <v>3559</v>
      </c>
      <c r="E25" s="95">
        <v>2417</v>
      </c>
      <c r="F25" s="36">
        <v>2855</v>
      </c>
      <c r="G25" s="90">
        <v>2855</v>
      </c>
      <c r="H25" s="19">
        <f t="shared" si="1"/>
        <v>80.2</v>
      </c>
      <c r="I25" s="91">
        <v>2632</v>
      </c>
      <c r="J25" s="37">
        <f>ROUND(I25/E25*100,1)</f>
        <v>108.9</v>
      </c>
      <c r="K25" s="24"/>
    </row>
    <row r="26" spans="1:11" s="8" customFormat="1" ht="15.75">
      <c r="A26" s="57"/>
      <c r="B26" s="61" t="s">
        <v>30</v>
      </c>
      <c r="C26" s="49">
        <v>1230</v>
      </c>
      <c r="D26" s="25">
        <v>1325</v>
      </c>
      <c r="E26" s="95">
        <v>855</v>
      </c>
      <c r="F26" s="36">
        <v>800</v>
      </c>
      <c r="G26" s="90">
        <v>800</v>
      </c>
      <c r="H26" s="19">
        <f t="shared" si="1"/>
        <v>60.4</v>
      </c>
      <c r="I26" s="91">
        <v>516</v>
      </c>
      <c r="J26" s="37">
        <f>ROUND(I26/E26*100,1)</f>
        <v>60.4</v>
      </c>
      <c r="K26" s="24"/>
    </row>
    <row r="27" spans="1:10" s="7" customFormat="1" ht="15.75">
      <c r="A27" s="63" t="s">
        <v>4</v>
      </c>
      <c r="B27" s="64" t="s">
        <v>5</v>
      </c>
      <c r="C27" s="38">
        <f aca="true" t="shared" si="2" ref="C27:I27">C28+C33+C34+C35+C36+C37</f>
        <v>1858481</v>
      </c>
      <c r="D27" s="27">
        <f t="shared" si="2"/>
        <v>1858398</v>
      </c>
      <c r="E27" s="50">
        <f t="shared" si="2"/>
        <v>1249855</v>
      </c>
      <c r="F27" s="38">
        <f t="shared" si="2"/>
        <v>1757399</v>
      </c>
      <c r="G27" s="27">
        <f t="shared" si="2"/>
        <v>1917513</v>
      </c>
      <c r="H27" s="12">
        <f t="shared" si="2"/>
        <v>602050.2</v>
      </c>
      <c r="I27" s="12">
        <f t="shared" si="2"/>
        <v>1219072</v>
      </c>
      <c r="J27" s="34">
        <f>ROUND(I27/E27*100,1)</f>
        <v>97.5</v>
      </c>
    </row>
    <row r="28" spans="1:10" s="7" customFormat="1" ht="15.75">
      <c r="A28" s="63"/>
      <c r="B28" s="65" t="s">
        <v>8</v>
      </c>
      <c r="C28" s="41">
        <f>C30+C31+C32</f>
        <v>957149</v>
      </c>
      <c r="D28" s="13">
        <f>D30+D31+D32</f>
        <v>957149</v>
      </c>
      <c r="E28" s="51">
        <f>E30+E31+E32</f>
        <v>637797</v>
      </c>
      <c r="F28" s="39">
        <f>F30+F31+F32</f>
        <v>899622</v>
      </c>
      <c r="G28" s="16">
        <f>G30+G31+G32</f>
        <v>901123</v>
      </c>
      <c r="H28" s="19">
        <f>ROUND(G28/D28*100,1)</f>
        <v>94.1</v>
      </c>
      <c r="I28" s="13">
        <f>I30+I31+I32</f>
        <v>601248</v>
      </c>
      <c r="J28" s="37">
        <f>ROUND(I28/E28*100,1)</f>
        <v>94.3</v>
      </c>
    </row>
    <row r="29" spans="1:10" s="7" customFormat="1" ht="15.75">
      <c r="A29" s="63"/>
      <c r="B29" s="66" t="s">
        <v>2</v>
      </c>
      <c r="C29" s="41"/>
      <c r="D29" s="13"/>
      <c r="E29" s="51"/>
      <c r="F29" s="40"/>
      <c r="G29" s="9"/>
      <c r="H29" s="19"/>
      <c r="I29" s="13"/>
      <c r="J29" s="37"/>
    </row>
    <row r="30" spans="1:10" s="7" customFormat="1" ht="47.25">
      <c r="A30" s="63"/>
      <c r="B30" s="65" t="s">
        <v>14</v>
      </c>
      <c r="C30" s="41">
        <v>17362</v>
      </c>
      <c r="D30" s="13">
        <v>17362</v>
      </c>
      <c r="E30" s="104">
        <v>10915</v>
      </c>
      <c r="F30" s="41">
        <v>18279</v>
      </c>
      <c r="G30" s="90">
        <v>17365</v>
      </c>
      <c r="H30" s="19">
        <f>ROUND(G30/D30*100,1)</f>
        <v>100</v>
      </c>
      <c r="I30" s="92">
        <v>11270</v>
      </c>
      <c r="J30" s="37">
        <f>ROUND(I30/E30*100,1)</f>
        <v>103.3</v>
      </c>
    </row>
    <row r="31" spans="1:10" s="7" customFormat="1" ht="63">
      <c r="A31" s="63"/>
      <c r="B31" s="65" t="s">
        <v>37</v>
      </c>
      <c r="C31" s="41">
        <v>920664</v>
      </c>
      <c r="D31" s="13">
        <v>920664</v>
      </c>
      <c r="E31" s="104">
        <v>613776</v>
      </c>
      <c r="F31" s="41">
        <v>876831</v>
      </c>
      <c r="G31" s="90">
        <v>876831</v>
      </c>
      <c r="H31" s="19"/>
      <c r="I31" s="92">
        <v>584555</v>
      </c>
      <c r="J31" s="37">
        <f>ROUND(I31/E31*100,1)</f>
        <v>95.2</v>
      </c>
    </row>
    <row r="32" spans="1:10" s="7" customFormat="1" ht="31.5">
      <c r="A32" s="63"/>
      <c r="B32" s="65" t="s">
        <v>6</v>
      </c>
      <c r="C32" s="41">
        <v>19123</v>
      </c>
      <c r="D32" s="13">
        <v>19123</v>
      </c>
      <c r="E32" s="104">
        <v>13106</v>
      </c>
      <c r="F32" s="41">
        <v>4512</v>
      </c>
      <c r="G32" s="90">
        <v>6927</v>
      </c>
      <c r="H32" s="19">
        <f aca="true" t="shared" si="3" ref="H32:H38">ROUND(G32/D32*100,1)</f>
        <v>36.2</v>
      </c>
      <c r="I32" s="92">
        <v>5423</v>
      </c>
      <c r="J32" s="37">
        <f>ROUND(I32/E32*100,1)</f>
        <v>41.4</v>
      </c>
    </row>
    <row r="33" spans="1:10" s="7" customFormat="1" ht="15.75">
      <c r="A33" s="63"/>
      <c r="B33" s="65" t="s">
        <v>11</v>
      </c>
      <c r="C33" s="41">
        <v>131632</v>
      </c>
      <c r="D33" s="13">
        <v>131632</v>
      </c>
      <c r="E33" s="104">
        <v>81114</v>
      </c>
      <c r="F33" s="39">
        <v>97924</v>
      </c>
      <c r="G33" s="90">
        <v>152130</v>
      </c>
      <c r="H33" s="19">
        <f t="shared" si="3"/>
        <v>115.6</v>
      </c>
      <c r="I33" s="92">
        <v>92843</v>
      </c>
      <c r="J33" s="37"/>
    </row>
    <row r="34" spans="1:10" s="7" customFormat="1" ht="15.75">
      <c r="A34" s="63"/>
      <c r="B34" s="65" t="s">
        <v>9</v>
      </c>
      <c r="C34" s="41">
        <v>750291</v>
      </c>
      <c r="D34" s="13">
        <v>750208</v>
      </c>
      <c r="E34" s="104">
        <v>513364</v>
      </c>
      <c r="F34" s="39">
        <v>759840</v>
      </c>
      <c r="G34" s="90">
        <v>773247</v>
      </c>
      <c r="H34" s="19">
        <f t="shared" si="3"/>
        <v>103.1</v>
      </c>
      <c r="I34" s="92">
        <v>519020</v>
      </c>
      <c r="J34" s="37">
        <f>ROUND(I34/E34*100,1)</f>
        <v>101.1</v>
      </c>
    </row>
    <row r="35" spans="1:10" s="7" customFormat="1" ht="15.75">
      <c r="A35" s="63"/>
      <c r="B35" s="65" t="s">
        <v>10</v>
      </c>
      <c r="C35" s="41">
        <v>19434</v>
      </c>
      <c r="D35" s="13">
        <v>19434</v>
      </c>
      <c r="E35" s="104">
        <v>17605</v>
      </c>
      <c r="F35" s="39"/>
      <c r="G35" s="90">
        <v>85000</v>
      </c>
      <c r="H35" s="19">
        <f t="shared" si="3"/>
        <v>437.4</v>
      </c>
      <c r="I35" s="92"/>
      <c r="J35" s="37"/>
    </row>
    <row r="36" spans="1:10" s="7" customFormat="1" ht="63">
      <c r="A36" s="63"/>
      <c r="B36" s="67" t="s">
        <v>3</v>
      </c>
      <c r="C36" s="41">
        <v>-26</v>
      </c>
      <c r="D36" s="13">
        <v>-26</v>
      </c>
      <c r="E36" s="104">
        <v>-26</v>
      </c>
      <c r="F36" s="39"/>
      <c r="G36" s="90"/>
      <c r="H36" s="19">
        <f t="shared" si="3"/>
        <v>0</v>
      </c>
      <c r="I36" s="93">
        <v>-39</v>
      </c>
      <c r="J36" s="37">
        <f>ROUND(I36/E36*100,1)</f>
        <v>150</v>
      </c>
    </row>
    <row r="37" spans="1:10" s="7" customFormat="1" ht="15.75">
      <c r="A37" s="63"/>
      <c r="B37" s="65" t="s">
        <v>13</v>
      </c>
      <c r="C37" s="41">
        <v>1</v>
      </c>
      <c r="D37" s="13">
        <v>1</v>
      </c>
      <c r="E37" s="104">
        <v>1</v>
      </c>
      <c r="F37" s="39">
        <v>13</v>
      </c>
      <c r="G37" s="90">
        <v>6013</v>
      </c>
      <c r="H37" s="19">
        <f t="shared" si="3"/>
        <v>601300</v>
      </c>
      <c r="I37" s="92">
        <v>6000</v>
      </c>
      <c r="J37" s="37"/>
    </row>
    <row r="38" spans="1:11" s="5" customFormat="1" ht="16.5" thickBot="1">
      <c r="A38" s="68"/>
      <c r="B38" s="69" t="s">
        <v>7</v>
      </c>
      <c r="C38" s="42">
        <f>C8+C27</f>
        <v>2262398</v>
      </c>
      <c r="D38" s="43">
        <f>D8+D27</f>
        <v>2269736</v>
      </c>
      <c r="E38" s="52">
        <f>E8+E27</f>
        <v>1505286</v>
      </c>
      <c r="F38" s="42">
        <f>F8+F27</f>
        <v>2157710</v>
      </c>
      <c r="G38" s="43">
        <f>G8+G27</f>
        <v>2330964</v>
      </c>
      <c r="H38" s="45">
        <f t="shared" si="3"/>
        <v>102.7</v>
      </c>
      <c r="I38" s="44">
        <f>I8+I27</f>
        <v>1466554</v>
      </c>
      <c r="J38" s="46">
        <f>ROUND(I38/E38*100,1)</f>
        <v>97.4</v>
      </c>
      <c r="K38" s="29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2019-09-10T12:37:41Z</cp:lastPrinted>
  <dcterms:created xsi:type="dcterms:W3CDTF">2010-12-14T11:31:26Z</dcterms:created>
  <dcterms:modified xsi:type="dcterms:W3CDTF">2019-09-10T12:37:49Z</dcterms:modified>
  <cp:category/>
  <cp:version/>
  <cp:contentType/>
  <cp:contentStatus/>
</cp:coreProperties>
</file>