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'2020'!$A$1:$J$39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'2020'!$A$1:$J$39</definedName>
  </definedNames>
  <calcPr fullCalcOnLoad="1"/>
</workbook>
</file>

<file path=xl/sharedStrings.xml><?xml version="1.0" encoding="utf-8"?>
<sst xmlns="http://schemas.openxmlformats.org/spreadsheetml/2006/main" count="47" uniqueCount="46">
  <si>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</si>
  <si>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</si>
  <si>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</si>
  <si>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</si>
  <si>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</si>
  <si>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</si>
  <si>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</si>
  <si>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</si>
  <si>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</si>
  <si>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</si>
  <si>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</si>
  <si>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</si>
  <si>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</si>
  <si>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</si>
  <si>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</si>
  <si>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</si>
  <si>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</si>
  <si>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</si>
  <si>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</si>
  <si>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</si>
  <si>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</si>
  <si>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</si>
  <si>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</si>
  <si>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</si>
  <si>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</si>
  <si>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</si>
  <si>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</si>
  <si>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</si>
  <si>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</si>
  <si>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</si>
  <si>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</si>
  <si>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</si>
  <si>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</si>
  <si>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</si>
  <si>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</si>
  <si>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</si>
  <si>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</si>
  <si>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</si>
  <si>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</si>
  <si>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>% уточ. плана 2020 года к исполне-нию за 2019 год</t>
  </si>
  <si>
    <t xml:space="preserve"> -  налог, взимаемый в связи с применением упрощенной системы налогообложения</t>
  </si>
  <si>
    <t>по состоянию на  01.12.2020</t>
  </si>
  <si>
    <r>
      <t xml:space="preserve">Исполнено за январь-ноябрь </t>
    </r>
    <r>
      <rPr>
        <b/>
        <sz val="8"/>
        <rFont val="Times New Roman"/>
        <family val="1"/>
      </rPr>
      <t>(отчетный месяц)</t>
    </r>
  </si>
  <si>
    <t>Уточненный план по состоянию на 01.12.2020</t>
  </si>
  <si>
    <r>
      <t>Исполнено за январь-ноябрь</t>
    </r>
    <r>
      <rPr>
        <b/>
        <sz val="8"/>
        <rFont val="Times New Roman"/>
        <family val="1"/>
      </rPr>
      <t>(отчетный месяц)</t>
    </r>
  </si>
  <si>
    <r>
      <t xml:space="preserve">Темп роста (снижения) январь-ноябрь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2020 к соотв. периоду 2019 года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</si>
</sst>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9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173" fontId="29" fillId="0" borderId="34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37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2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103" applyProtection="1">
      <alignment horizontal="right" vertical="center" shrinkToFit="1"/>
      <protection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>
      <alignment horizontal="center" vertic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4" sqref="N14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3.875" style="3" customWidth="1"/>
    <col min="6" max="6" width="13.125" style="1" customWidth="1"/>
    <col min="7" max="7" width="12.125" style="1" customWidth="1"/>
    <col min="8" max="8" width="9.875" style="21" customWidth="1"/>
    <col min="9" max="9" width="12.00390625" style="1" customWidth="1"/>
    <col min="10" max="10" width="10.00390625" style="21" customWidth="1"/>
    <col min="11" max="16384" width="10.625" style="4" customWidth="1"/>
  </cols>
  <sheetData>
    <row r="1" spans="1:10" ht="16.5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.75" customHeight="1">
      <c r="A2" s="16"/>
      <c r="B2" s="105" t="s">
        <v>41</v>
      </c>
      <c r="C2" s="105"/>
      <c r="D2" s="105"/>
      <c r="E2" s="105"/>
      <c r="F2" s="105"/>
      <c r="G2" s="105"/>
      <c r="H2" s="105"/>
      <c r="I2" s="105"/>
      <c r="J2" s="105"/>
    </row>
    <row r="3" spans="1:10" ht="15" customHeight="1" thickBot="1">
      <c r="A3" s="10"/>
      <c r="B3" s="10"/>
      <c r="C3" s="10"/>
      <c r="D3" s="10"/>
      <c r="E3" s="10"/>
      <c r="F3" s="32"/>
      <c r="G3" s="33"/>
      <c r="H3" s="18"/>
      <c r="J3" s="15" t="s">
        <v>31</v>
      </c>
    </row>
    <row r="4" spans="1:10" ht="18.75">
      <c r="A4" s="53"/>
      <c r="B4" s="54"/>
      <c r="C4" s="98">
        <v>2019</v>
      </c>
      <c r="D4" s="99"/>
      <c r="E4" s="100"/>
      <c r="F4" s="101">
        <v>2020</v>
      </c>
      <c r="G4" s="102"/>
      <c r="H4" s="102"/>
      <c r="I4" s="102"/>
      <c r="J4" s="103"/>
    </row>
    <row r="5" spans="1:10" ht="90.75" customHeight="1" thickBot="1">
      <c r="A5" s="78"/>
      <c r="B5" s="79"/>
      <c r="C5" s="80" t="s">
        <v>36</v>
      </c>
      <c r="D5" s="81" t="s">
        <v>35</v>
      </c>
      <c r="E5" s="106" t="s">
        <v>42</v>
      </c>
      <c r="F5" s="82" t="s">
        <v>34</v>
      </c>
      <c r="G5" s="107" t="s">
        <v>43</v>
      </c>
      <c r="H5" s="83" t="s">
        <v>39</v>
      </c>
      <c r="I5" s="106" t="s">
        <v>44</v>
      </c>
      <c r="J5" s="34" t="s">
        <v>45</v>
      </c>
    </row>
    <row r="6" spans="1:11" s="22" customFormat="1" ht="16.5" thickBot="1">
      <c r="A6" s="84"/>
      <c r="B6" s="85">
        <v>1</v>
      </c>
      <c r="C6" s="86">
        <v>2</v>
      </c>
      <c r="D6" s="87">
        <v>3</v>
      </c>
      <c r="E6" s="85">
        <v>4</v>
      </c>
      <c r="F6" s="86">
        <v>5</v>
      </c>
      <c r="G6" s="87">
        <v>6</v>
      </c>
      <c r="H6" s="87">
        <v>7</v>
      </c>
      <c r="I6" s="87">
        <v>8</v>
      </c>
      <c r="J6" s="85">
        <v>9</v>
      </c>
      <c r="K6" s="23"/>
    </row>
    <row r="7" spans="1:10" ht="15.75">
      <c r="A7" s="70" t="s">
        <v>0</v>
      </c>
      <c r="B7" s="71" t="s">
        <v>1</v>
      </c>
      <c r="C7" s="72"/>
      <c r="D7" s="73"/>
      <c r="E7" s="74"/>
      <c r="F7" s="75"/>
      <c r="G7" s="73"/>
      <c r="H7" s="76"/>
      <c r="I7" s="73"/>
      <c r="J7" s="77"/>
    </row>
    <row r="8" spans="1:10" s="6" customFormat="1" ht="15.75">
      <c r="A8" s="55" t="s">
        <v>33</v>
      </c>
      <c r="B8" s="56" t="s">
        <v>12</v>
      </c>
      <c r="C8" s="47">
        <f>C10+C21</f>
        <v>408865</v>
      </c>
      <c r="D8" s="30">
        <f>D10+D21</f>
        <v>410959</v>
      </c>
      <c r="E8" s="48">
        <f>E10+E21</f>
        <v>355686</v>
      </c>
      <c r="F8" s="35">
        <f>F10+F21</f>
        <v>420443.3</v>
      </c>
      <c r="G8" s="28">
        <f>G10+G21</f>
        <v>458000.3</v>
      </c>
      <c r="H8" s="19">
        <f>ROUND(G8/D8*100,1)</f>
        <v>111.4</v>
      </c>
      <c r="I8" s="11">
        <f>I10+I21</f>
        <v>412548</v>
      </c>
      <c r="J8" s="36">
        <f>ROUND(I8/E8*100,1)</f>
        <v>116</v>
      </c>
    </row>
    <row r="9" spans="1:10" s="6" customFormat="1" ht="15.75">
      <c r="A9" s="57"/>
      <c r="B9" s="58" t="s">
        <v>2</v>
      </c>
      <c r="C9" s="47"/>
      <c r="D9" s="30"/>
      <c r="E9" s="48"/>
      <c r="F9" s="37"/>
      <c r="G9" s="25"/>
      <c r="H9" s="19"/>
      <c r="I9" s="11"/>
      <c r="J9" s="36"/>
    </row>
    <row r="10" spans="1:10" s="8" customFormat="1" ht="15.75">
      <c r="A10" s="57"/>
      <c r="B10" s="59" t="s">
        <v>15</v>
      </c>
      <c r="C10" s="47">
        <f>SUM(C11:C20)</f>
        <v>354831</v>
      </c>
      <c r="D10" s="30">
        <f>SUM(D11:D20)</f>
        <v>356114</v>
      </c>
      <c r="E10" s="48">
        <f>SUM(E11:E20)</f>
        <v>305308</v>
      </c>
      <c r="F10" s="35">
        <f>SUM(F11:F20)</f>
        <v>378251.5</v>
      </c>
      <c r="G10" s="28">
        <f>SUM(G11:G20)</f>
        <v>378251.5</v>
      </c>
      <c r="H10" s="19">
        <f aca="true" t="shared" si="0" ref="H10:H19">ROUND(G10/D10*100,1)</f>
        <v>106.2</v>
      </c>
      <c r="I10" s="11">
        <f>SUM(I11:I20)</f>
        <v>336202</v>
      </c>
      <c r="J10" s="36">
        <f>ROUND(I10/E10*100,1)</f>
        <v>110.1</v>
      </c>
    </row>
    <row r="11" spans="1:10" s="8" customFormat="1" ht="15.75">
      <c r="A11" s="57"/>
      <c r="B11" s="60" t="s">
        <v>16</v>
      </c>
      <c r="C11" s="96">
        <v>298240</v>
      </c>
      <c r="D11" s="14">
        <v>298583</v>
      </c>
      <c r="E11" s="14">
        <v>252921</v>
      </c>
      <c r="F11" s="91">
        <v>303100</v>
      </c>
      <c r="G11" s="90">
        <v>303100</v>
      </c>
      <c r="H11" s="20">
        <f t="shared" si="0"/>
        <v>101.5</v>
      </c>
      <c r="I11" s="14">
        <v>261598</v>
      </c>
      <c r="J11" s="39">
        <f>ROUND(I11/E11*100,1)</f>
        <v>103.4</v>
      </c>
    </row>
    <row r="12" spans="1:10" s="8" customFormat="1" ht="31.5">
      <c r="A12" s="57"/>
      <c r="B12" s="61" t="s">
        <v>17</v>
      </c>
      <c r="C12" s="96">
        <v>2050</v>
      </c>
      <c r="D12" s="14">
        <v>2043</v>
      </c>
      <c r="E12" s="14">
        <v>1877</v>
      </c>
      <c r="F12" s="92">
        <v>1903.3</v>
      </c>
      <c r="G12" s="88">
        <v>1903.3</v>
      </c>
      <c r="H12" s="20">
        <f t="shared" si="0"/>
        <v>93.2</v>
      </c>
      <c r="I12" s="14">
        <v>1450</v>
      </c>
      <c r="J12" s="39">
        <f>ROUND(I12/E12*100,1)</f>
        <v>77.3</v>
      </c>
    </row>
    <row r="13" spans="1:10" s="8" customFormat="1" ht="31.5">
      <c r="A13" s="57"/>
      <c r="B13" s="61" t="s">
        <v>40</v>
      </c>
      <c r="C13" s="96"/>
      <c r="D13" s="14"/>
      <c r="E13" s="14"/>
      <c r="F13" s="92">
        <v>13900</v>
      </c>
      <c r="G13" s="88">
        <v>13900</v>
      </c>
      <c r="H13" s="20"/>
      <c r="I13" s="14">
        <v>14003</v>
      </c>
      <c r="J13" s="39"/>
    </row>
    <row r="14" spans="1:10" s="8" customFormat="1" ht="31.5">
      <c r="A14" s="57"/>
      <c r="B14" s="61" t="s">
        <v>18</v>
      </c>
      <c r="C14" s="96">
        <v>18500</v>
      </c>
      <c r="D14" s="14">
        <v>18706</v>
      </c>
      <c r="E14" s="14">
        <v>18376</v>
      </c>
      <c r="F14" s="92">
        <v>20000</v>
      </c>
      <c r="G14" s="88">
        <v>20000</v>
      </c>
      <c r="H14" s="20">
        <f t="shared" si="0"/>
        <v>106.9</v>
      </c>
      <c r="I14" s="14">
        <v>17683</v>
      </c>
      <c r="J14" s="39">
        <f aca="true" t="shared" si="1" ref="J14:J19">ROUND(I14/E14*100,1)</f>
        <v>96.2</v>
      </c>
    </row>
    <row r="15" spans="1:10" s="8" customFormat="1" ht="15.75">
      <c r="A15" s="57"/>
      <c r="B15" s="61" t="s">
        <v>19</v>
      </c>
      <c r="C15" s="96">
        <v>95</v>
      </c>
      <c r="D15" s="14">
        <v>95</v>
      </c>
      <c r="E15" s="14">
        <v>95</v>
      </c>
      <c r="F15" s="92">
        <v>20</v>
      </c>
      <c r="G15" s="88">
        <v>20</v>
      </c>
      <c r="H15" s="20">
        <f t="shared" si="0"/>
        <v>21.1</v>
      </c>
      <c r="I15" s="14">
        <v>726</v>
      </c>
      <c r="J15" s="39">
        <f t="shared" si="1"/>
        <v>764.2</v>
      </c>
    </row>
    <row r="16" spans="1:10" s="8" customFormat="1" ht="31.5">
      <c r="A16" s="57"/>
      <c r="B16" s="61" t="s">
        <v>20</v>
      </c>
      <c r="C16" s="96">
        <v>1900</v>
      </c>
      <c r="D16" s="14">
        <v>2111</v>
      </c>
      <c r="E16" s="14">
        <v>1148</v>
      </c>
      <c r="F16" s="92">
        <v>2100</v>
      </c>
      <c r="G16" s="88">
        <v>2100</v>
      </c>
      <c r="H16" s="20">
        <f t="shared" si="0"/>
        <v>99.5</v>
      </c>
      <c r="I16" s="14">
        <v>1975</v>
      </c>
      <c r="J16" s="39">
        <f t="shared" si="1"/>
        <v>172</v>
      </c>
    </row>
    <row r="17" spans="1:10" s="8" customFormat="1" ht="15.75">
      <c r="A17" s="57"/>
      <c r="B17" s="61" t="s">
        <v>32</v>
      </c>
      <c r="C17" s="96">
        <v>17050</v>
      </c>
      <c r="D17" s="14">
        <v>17269</v>
      </c>
      <c r="E17" s="14">
        <v>14334</v>
      </c>
      <c r="F17" s="92">
        <v>18755</v>
      </c>
      <c r="G17" s="88">
        <v>18755</v>
      </c>
      <c r="H17" s="20">
        <f t="shared" si="0"/>
        <v>108.6</v>
      </c>
      <c r="I17" s="14">
        <v>14877</v>
      </c>
      <c r="J17" s="39">
        <f t="shared" si="1"/>
        <v>103.8</v>
      </c>
    </row>
    <row r="18" spans="1:10" s="8" customFormat="1" ht="15.75">
      <c r="A18" s="57"/>
      <c r="B18" s="60" t="s">
        <v>21</v>
      </c>
      <c r="C18" s="96">
        <v>11150</v>
      </c>
      <c r="D18" s="14">
        <v>11352</v>
      </c>
      <c r="E18" s="14">
        <v>11078</v>
      </c>
      <c r="F18" s="91">
        <v>13470</v>
      </c>
      <c r="G18" s="90">
        <v>13470</v>
      </c>
      <c r="H18" s="20">
        <f t="shared" si="0"/>
        <v>118.7</v>
      </c>
      <c r="I18" s="14">
        <v>18239</v>
      </c>
      <c r="J18" s="39">
        <f t="shared" si="1"/>
        <v>164.6</v>
      </c>
    </row>
    <row r="19" spans="1:10" s="8" customFormat="1" ht="15.75">
      <c r="A19" s="57"/>
      <c r="B19" s="60" t="s">
        <v>22</v>
      </c>
      <c r="C19" s="96">
        <v>5846</v>
      </c>
      <c r="D19" s="14">
        <v>5955</v>
      </c>
      <c r="E19" s="14">
        <v>5479</v>
      </c>
      <c r="F19" s="91">
        <v>5003.2</v>
      </c>
      <c r="G19" s="90">
        <v>5003.2</v>
      </c>
      <c r="H19" s="20">
        <f t="shared" si="0"/>
        <v>84</v>
      </c>
      <c r="I19" s="14">
        <v>5651</v>
      </c>
      <c r="J19" s="39">
        <f t="shared" si="1"/>
        <v>103.1</v>
      </c>
    </row>
    <row r="20" spans="1:10" s="8" customFormat="1" ht="47.25">
      <c r="A20" s="57"/>
      <c r="B20" s="61" t="s">
        <v>23</v>
      </c>
      <c r="C20" s="49"/>
      <c r="D20" s="27"/>
      <c r="E20" s="14"/>
      <c r="F20" s="38"/>
      <c r="G20" s="24"/>
      <c r="H20" s="20"/>
      <c r="I20" s="14"/>
      <c r="J20" s="39"/>
    </row>
    <row r="21" spans="1:11" s="8" customFormat="1" ht="15.75">
      <c r="A21" s="57"/>
      <c r="B21" s="62" t="s">
        <v>24</v>
      </c>
      <c r="C21" s="47">
        <f>SUM(C22:C27)</f>
        <v>54034</v>
      </c>
      <c r="D21" s="30">
        <f>SUM(D22:D27)</f>
        <v>54845</v>
      </c>
      <c r="E21" s="48">
        <f>SUM(E22:E27)</f>
        <v>50378</v>
      </c>
      <c r="F21" s="35">
        <f>SUM(F22:F27)</f>
        <v>42191.8</v>
      </c>
      <c r="G21" s="28">
        <f>SUM(G22:G27)</f>
        <v>79748.8</v>
      </c>
      <c r="H21" s="19">
        <f aca="true" t="shared" si="2" ref="H21:H27">ROUND(G21/D21*100,1)</f>
        <v>145.4</v>
      </c>
      <c r="I21" s="11">
        <f>SUM(I22:I27)</f>
        <v>76346</v>
      </c>
      <c r="J21" s="36">
        <f aca="true" t="shared" si="3" ref="J21:J29">ROUND(I21/E21*100,1)</f>
        <v>151.5</v>
      </c>
      <c r="K21" s="26"/>
    </row>
    <row r="22" spans="1:11" s="8" customFormat="1" ht="47.25">
      <c r="A22" s="57"/>
      <c r="B22" s="61" t="s">
        <v>25</v>
      </c>
      <c r="C22" s="96">
        <v>41056</v>
      </c>
      <c r="D22" s="14">
        <v>40951</v>
      </c>
      <c r="E22" s="14">
        <v>37455</v>
      </c>
      <c r="F22" s="92">
        <v>39401.2</v>
      </c>
      <c r="G22" s="88">
        <v>39401.2</v>
      </c>
      <c r="H22" s="14">
        <f t="shared" si="2"/>
        <v>96.2</v>
      </c>
      <c r="I22" s="14">
        <v>33616</v>
      </c>
      <c r="J22" s="39">
        <f t="shared" si="3"/>
        <v>89.8</v>
      </c>
      <c r="K22" s="26"/>
    </row>
    <row r="23" spans="1:11" s="8" customFormat="1" ht="31.5">
      <c r="A23" s="57"/>
      <c r="B23" s="61" t="s">
        <v>26</v>
      </c>
      <c r="C23" s="96">
        <v>35</v>
      </c>
      <c r="D23" s="14">
        <v>75</v>
      </c>
      <c r="E23" s="14">
        <v>75</v>
      </c>
      <c r="F23" s="92">
        <v>85.5</v>
      </c>
      <c r="G23" s="88">
        <v>85.5</v>
      </c>
      <c r="H23" s="14">
        <f t="shared" si="2"/>
        <v>114</v>
      </c>
      <c r="I23" s="14">
        <v>72</v>
      </c>
      <c r="J23" s="39">
        <f t="shared" si="3"/>
        <v>96</v>
      </c>
      <c r="K23" s="26"/>
    </row>
    <row r="24" spans="1:11" s="8" customFormat="1" ht="31.5">
      <c r="A24" s="57"/>
      <c r="B24" s="61" t="s">
        <v>27</v>
      </c>
      <c r="C24" s="96">
        <v>1433</v>
      </c>
      <c r="D24" s="14">
        <v>1595</v>
      </c>
      <c r="E24" s="14">
        <v>1309</v>
      </c>
      <c r="F24" s="92">
        <v>847.8</v>
      </c>
      <c r="G24" s="88">
        <v>847.8</v>
      </c>
      <c r="H24" s="14">
        <f t="shared" si="2"/>
        <v>53.2</v>
      </c>
      <c r="I24" s="14">
        <v>1746</v>
      </c>
      <c r="J24" s="39">
        <f t="shared" si="3"/>
        <v>133.4</v>
      </c>
      <c r="K24" s="26"/>
    </row>
    <row r="25" spans="1:11" s="8" customFormat="1" ht="31.5">
      <c r="A25" s="57"/>
      <c r="B25" s="61" t="s">
        <v>28</v>
      </c>
      <c r="C25" s="96">
        <v>7181</v>
      </c>
      <c r="D25" s="14">
        <v>7188</v>
      </c>
      <c r="E25" s="14">
        <v>7181</v>
      </c>
      <c r="F25" s="92"/>
      <c r="G25" s="14">
        <v>37557</v>
      </c>
      <c r="H25" s="14">
        <f t="shared" si="2"/>
        <v>522.5</v>
      </c>
      <c r="I25" s="14">
        <v>37557</v>
      </c>
      <c r="J25" s="39">
        <f t="shared" si="3"/>
        <v>523</v>
      </c>
      <c r="K25" s="26"/>
    </row>
    <row r="26" spans="1:11" s="8" customFormat="1" ht="15.75">
      <c r="A26" s="57"/>
      <c r="B26" s="61" t="s">
        <v>29</v>
      </c>
      <c r="C26" s="96">
        <v>3475</v>
      </c>
      <c r="D26" s="14">
        <v>4134</v>
      </c>
      <c r="E26" s="14">
        <v>3594</v>
      </c>
      <c r="F26" s="92">
        <v>907.3</v>
      </c>
      <c r="G26" s="88">
        <v>907.3</v>
      </c>
      <c r="H26" s="14">
        <f t="shared" si="2"/>
        <v>21.9</v>
      </c>
      <c r="I26" s="14">
        <v>1775</v>
      </c>
      <c r="J26" s="39">
        <f t="shared" si="3"/>
        <v>49.4</v>
      </c>
      <c r="K26" s="26"/>
    </row>
    <row r="27" spans="1:11" s="8" customFormat="1" ht="15.75">
      <c r="A27" s="57"/>
      <c r="B27" s="61" t="s">
        <v>30</v>
      </c>
      <c r="C27" s="96">
        <v>854</v>
      </c>
      <c r="D27" s="14">
        <v>902</v>
      </c>
      <c r="E27" s="14">
        <v>764</v>
      </c>
      <c r="F27" s="92">
        <v>950</v>
      </c>
      <c r="G27" s="88">
        <v>950</v>
      </c>
      <c r="H27" s="14">
        <f t="shared" si="2"/>
        <v>105.3</v>
      </c>
      <c r="I27" s="14">
        <v>1580</v>
      </c>
      <c r="J27" s="39">
        <f t="shared" si="3"/>
        <v>206.8</v>
      </c>
      <c r="K27" s="26"/>
    </row>
    <row r="28" spans="1:10" s="7" customFormat="1" ht="15.75">
      <c r="A28" s="63" t="s">
        <v>4</v>
      </c>
      <c r="B28" s="64" t="s">
        <v>5</v>
      </c>
      <c r="C28" s="40">
        <f aca="true" t="shared" si="4" ref="C28:I28">C29+C34+C35+C36+C37+C38</f>
        <v>1951245</v>
      </c>
      <c r="D28" s="29">
        <f t="shared" si="4"/>
        <v>1873754</v>
      </c>
      <c r="E28" s="48">
        <f t="shared" si="4"/>
        <v>1691096</v>
      </c>
      <c r="F28" s="93">
        <f t="shared" si="4"/>
        <v>1817335.1</v>
      </c>
      <c r="G28" s="29">
        <f t="shared" si="4"/>
        <v>2111957.9</v>
      </c>
      <c r="H28" s="12">
        <f t="shared" si="4"/>
        <v>1571.7</v>
      </c>
      <c r="I28" s="12">
        <f t="shared" si="4"/>
        <v>1869298</v>
      </c>
      <c r="J28" s="36">
        <f t="shared" si="3"/>
        <v>110.5</v>
      </c>
    </row>
    <row r="29" spans="1:10" s="7" customFormat="1" ht="15.75">
      <c r="A29" s="63"/>
      <c r="B29" s="65" t="s">
        <v>8</v>
      </c>
      <c r="C29" s="41">
        <f>C31+C32+C33</f>
        <v>877319</v>
      </c>
      <c r="D29" s="13">
        <f>D31+D32+D33</f>
        <v>877319</v>
      </c>
      <c r="E29" s="50">
        <v>827673</v>
      </c>
      <c r="F29" s="94">
        <f>F31+F32+F33</f>
        <v>843384.9</v>
      </c>
      <c r="G29" s="17">
        <f>G31+G32+G33</f>
        <v>843384.9</v>
      </c>
      <c r="H29" s="20">
        <f>ROUND(G29/D29*100,1)</f>
        <v>96.1</v>
      </c>
      <c r="I29" s="13">
        <f>I31+I32+I33</f>
        <v>773104</v>
      </c>
      <c r="J29" s="39">
        <f t="shared" si="3"/>
        <v>93.4</v>
      </c>
    </row>
    <row r="30" spans="1:10" s="7" customFormat="1" ht="15.75">
      <c r="A30" s="63"/>
      <c r="B30" s="66" t="s">
        <v>2</v>
      </c>
      <c r="C30" s="41"/>
      <c r="D30" s="13"/>
      <c r="E30" s="50"/>
      <c r="F30" s="94"/>
      <c r="G30" s="9"/>
      <c r="H30" s="20"/>
      <c r="I30" s="13"/>
      <c r="J30" s="39"/>
    </row>
    <row r="31" spans="1:10" s="7" customFormat="1" ht="47.25">
      <c r="A31" s="63"/>
      <c r="B31" s="65" t="s">
        <v>14</v>
      </c>
      <c r="C31" s="96">
        <v>17365</v>
      </c>
      <c r="D31" s="88">
        <v>17365</v>
      </c>
      <c r="E31" s="88">
        <v>15153</v>
      </c>
      <c r="F31" s="94"/>
      <c r="G31" s="13"/>
      <c r="H31" s="20">
        <f>ROUND(G31/D31*100,1)</f>
        <v>0</v>
      </c>
      <c r="I31" s="13"/>
      <c r="J31" s="39">
        <f>ROUND(I31/E31*100,1)</f>
        <v>0</v>
      </c>
    </row>
    <row r="32" spans="1:10" s="7" customFormat="1" ht="63">
      <c r="A32" s="63"/>
      <c r="B32" s="65" t="s">
        <v>37</v>
      </c>
      <c r="C32" s="96">
        <v>850526</v>
      </c>
      <c r="D32" s="88">
        <v>850526</v>
      </c>
      <c r="E32" s="88">
        <v>803762</v>
      </c>
      <c r="F32" s="92">
        <v>830231</v>
      </c>
      <c r="G32" s="88">
        <v>830231</v>
      </c>
      <c r="H32" s="20"/>
      <c r="I32" s="88">
        <v>761046</v>
      </c>
      <c r="J32" s="39">
        <f>ROUND(I32/E32*100,1)</f>
        <v>94.7</v>
      </c>
    </row>
    <row r="33" spans="1:10" s="7" customFormat="1" ht="31.5">
      <c r="A33" s="63"/>
      <c r="B33" s="65" t="s">
        <v>6</v>
      </c>
      <c r="C33" s="96">
        <v>9428</v>
      </c>
      <c r="D33" s="88">
        <v>9428</v>
      </c>
      <c r="E33" s="88">
        <v>8758</v>
      </c>
      <c r="F33" s="92">
        <v>13153.9</v>
      </c>
      <c r="G33" s="88">
        <v>13153.9</v>
      </c>
      <c r="H33" s="20">
        <f aca="true" t="shared" si="5" ref="H33:H39">ROUND(G33/D33*100,1)</f>
        <v>139.5</v>
      </c>
      <c r="I33" s="88">
        <v>12058</v>
      </c>
      <c r="J33" s="39">
        <f>ROUND(I33/E33*100,1)</f>
        <v>137.7</v>
      </c>
    </row>
    <row r="34" spans="1:10" s="7" customFormat="1" ht="15.75">
      <c r="A34" s="63"/>
      <c r="B34" s="65" t="s">
        <v>11</v>
      </c>
      <c r="C34" s="96">
        <v>189793</v>
      </c>
      <c r="D34" s="88">
        <v>189793</v>
      </c>
      <c r="E34" s="88">
        <v>155890</v>
      </c>
      <c r="F34" s="92">
        <v>199536.2</v>
      </c>
      <c r="G34" s="88">
        <v>200979</v>
      </c>
      <c r="H34" s="20">
        <f t="shared" si="5"/>
        <v>105.9</v>
      </c>
      <c r="I34" s="88">
        <v>121750</v>
      </c>
      <c r="J34" s="39"/>
    </row>
    <row r="35" spans="1:10" s="7" customFormat="1" ht="15.75">
      <c r="A35" s="63"/>
      <c r="B35" s="65" t="s">
        <v>9</v>
      </c>
      <c r="C35" s="96">
        <v>786625</v>
      </c>
      <c r="D35" s="88">
        <v>784434</v>
      </c>
      <c r="E35" s="88">
        <v>699185</v>
      </c>
      <c r="F35" s="92">
        <v>774401.1</v>
      </c>
      <c r="G35" s="88">
        <v>863151</v>
      </c>
      <c r="H35" s="20">
        <f t="shared" si="5"/>
        <v>110</v>
      </c>
      <c r="I35" s="88">
        <v>771383</v>
      </c>
      <c r="J35" s="39">
        <f>ROUND(I35/E35*100,1)</f>
        <v>110.3</v>
      </c>
    </row>
    <row r="36" spans="1:10" s="7" customFormat="1" ht="15.75">
      <c r="A36" s="63"/>
      <c r="B36" s="65" t="s">
        <v>10</v>
      </c>
      <c r="C36" s="96">
        <v>91548</v>
      </c>
      <c r="D36" s="88">
        <v>16248</v>
      </c>
      <c r="E36" s="97">
        <v>2388</v>
      </c>
      <c r="F36" s="92"/>
      <c r="G36" s="88">
        <v>204304</v>
      </c>
      <c r="H36" s="20">
        <f t="shared" si="5"/>
        <v>1257.4</v>
      </c>
      <c r="I36" s="88">
        <v>202924</v>
      </c>
      <c r="J36" s="39"/>
    </row>
    <row r="37" spans="1:10" s="7" customFormat="1" ht="63">
      <c r="A37" s="63"/>
      <c r="B37" s="67" t="s">
        <v>3</v>
      </c>
      <c r="C37" s="96">
        <v>-40</v>
      </c>
      <c r="D37" s="89">
        <v>-40</v>
      </c>
      <c r="E37" s="51">
        <v>-40</v>
      </c>
      <c r="F37" s="95"/>
      <c r="G37" s="89"/>
      <c r="H37" s="20">
        <f t="shared" si="5"/>
        <v>0</v>
      </c>
      <c r="I37" s="89"/>
      <c r="J37" s="39">
        <f>ROUND(I37/E37*100,1)</f>
        <v>0</v>
      </c>
    </row>
    <row r="38" spans="1:10" s="7" customFormat="1" ht="15.75">
      <c r="A38" s="63"/>
      <c r="B38" s="65" t="s">
        <v>13</v>
      </c>
      <c r="C38" s="96">
        <v>6000</v>
      </c>
      <c r="D38" s="88">
        <v>6000</v>
      </c>
      <c r="E38" s="51">
        <v>6000</v>
      </c>
      <c r="F38" s="92">
        <v>12.9</v>
      </c>
      <c r="G38" s="88">
        <v>139</v>
      </c>
      <c r="H38" s="20">
        <f t="shared" si="5"/>
        <v>2.3</v>
      </c>
      <c r="I38" s="13">
        <v>137</v>
      </c>
      <c r="J38" s="39"/>
    </row>
    <row r="39" spans="1:11" s="5" customFormat="1" ht="16.5" thickBot="1">
      <c r="A39" s="68"/>
      <c r="B39" s="69" t="s">
        <v>7</v>
      </c>
      <c r="C39" s="42">
        <f>C8+C28</f>
        <v>2360110</v>
      </c>
      <c r="D39" s="43">
        <f>D8+D28</f>
        <v>2284713</v>
      </c>
      <c r="E39" s="52">
        <f>E8+E28</f>
        <v>2046782</v>
      </c>
      <c r="F39" s="42">
        <f>F8+F28</f>
        <v>2237778.4</v>
      </c>
      <c r="G39" s="43">
        <f>G8+G28</f>
        <v>2569958.1999999997</v>
      </c>
      <c r="H39" s="45">
        <f t="shared" si="5"/>
        <v>112.5</v>
      </c>
      <c r="I39" s="44">
        <f>I8+I28</f>
        <v>2281846</v>
      </c>
      <c r="J39" s="46">
        <f>ROUND(I39/E39*100,1)</f>
        <v>111.5</v>
      </c>
      <c r="K39" s="31"/>
    </row>
  </sheetData>
  <sheetProtection/>
  <mergeCells count="4">
    <mergeCell ref="C4:E4"/>
    <mergeCell ref="F4:J4"/>
    <mergeCell ref="A1:J1"/>
    <mergeCell ref="B2:J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2020-02-18T11:40:46Z</cp:lastPrinted>
  <dcterms:created xsi:type="dcterms:W3CDTF">2010-12-14T11:31:26Z</dcterms:created>
  <dcterms:modified xsi:type="dcterms:W3CDTF">2020-12-11T13:56:52Z</dcterms:modified>
  <cp:category/>
  <cp:version/>
  <cp:contentType/>
  <cp:contentStatus/>
</cp:coreProperties>
</file>