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22" sheetId="1" r:id="rId1"/>
    <sheet name="Лист1" sheetId="2" r:id="rId2"/>
  </sheets>
  <definedNames>
    <definedName name="Excel_BuiltIn_Print_Titles_1">'2022'!$6:$6</definedName>
    <definedName name="Z_CE6439A0_5E5D_421B_ABB2_722138EC3011_.wvu.PrintArea" localSheetId="0" hidden="1">'2022'!$A$1:$J$39</definedName>
    <definedName name="Z_CE6439A0_5E5D_421B_ABB2_722138EC3011_.wvu.PrintTitles" localSheetId="0" hidden="1">'2022'!$4:$6</definedName>
    <definedName name="_xlnm.Print_Titles" localSheetId="0">'2022'!$4:$6</definedName>
    <definedName name="_xlnm.Print_Area" localSheetId="0">'2022'!$A$1:$J$39</definedName>
  </definedNames>
  <calcPr fullCalcOnLoad="1"/>
</workbook>
</file>

<file path=xl/sharedStrings.xml><?xml version="1.0" encoding="utf-8"?>
<sst xmlns="http://schemas.openxmlformats.org/spreadsheetml/2006/main" count="47" uniqueCount="45">
  <si>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</si>
  <si>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</si>
  <si>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</si>
  <si>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</si>
  <si>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</si>
  <si>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</si>
  <si>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</si>
  <si>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</si>
  <si>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</si>
  <si>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</si>
  <si>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</si>
  <si>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</si>
  <si>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</si>
  <si>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</si>
  <si>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</si>
  <si>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</si>
  <si>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</si>
  <si>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</si>
  <si>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</si>
  <si>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</si>
  <si>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</si>
  <si>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</si>
  <si>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</si>
  <si>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</si>
  <si>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</si>
  <si>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</si>
  <si>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</si>
  <si>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</si>
  <si>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</si>
  <si>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</si>
  <si>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</si>
  <si>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</si>
  <si>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</si>
  <si>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</si>
  <si>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</si>
  <si>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</si>
  <si>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</si>
  <si>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</si>
  <si>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 xml:space="preserve"> -  налог, взимаемый в связи с применением упрощенной системы налогообложения</t>
  </si>
  <si>
    <t>прочие дотации бюджетам городских округов</t>
  </si>
  <si>
    <t>% уточ. плана 2022 года к исполне-нию за 2021 год</t>
  </si>
  <si>
    <t>по состоянию на  01.09.2022</t>
  </si>
  <si>
    <t>Исполнено за январь-август</t>
  </si>
  <si>
    <t>Уточненный план по состоянию на 01.09.2022</t>
  </si>
  <si>
    <t xml:space="preserve">Темп роста (снижения) 
январь-август 2022 к январю-августу 2021 году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</si>
</sst>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6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173" fontId="29" fillId="0" borderId="34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37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38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19" fillId="5" borderId="41" xfId="0" applyNumberFormat="1" applyFont="1" applyFill="1" applyBorder="1" applyAlignment="1">
      <alignment vertical="center" wrapText="1"/>
    </xf>
    <xf numFmtId="3" fontId="19" fillId="0" borderId="19" xfId="0" applyNumberFormat="1" applyFont="1" applyBorder="1" applyAlignment="1" applyProtection="1">
      <alignment horizontal="right" vertical="center" wrapText="1"/>
      <protection/>
    </xf>
    <xf numFmtId="4" fontId="55" fillId="0" borderId="0" xfId="0" applyNumberFormat="1" applyFont="1" applyBorder="1" applyAlignment="1" applyProtection="1">
      <alignment horizontal="right" vertical="center" wrapText="1"/>
      <protection/>
    </xf>
    <xf numFmtId="3" fontId="19" fillId="0" borderId="0" xfId="0" applyNumberFormat="1" applyFont="1" applyFill="1" applyAlignment="1">
      <alignment horizontal="center" wrapText="1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Font="1" applyBorder="1" applyAlignment="1" applyProtection="1">
      <alignment horizontal="right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5" sqref="G25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00390625" style="3" customWidth="1"/>
    <col min="6" max="6" width="13.125" style="1" customWidth="1"/>
    <col min="7" max="7" width="12.125" style="1" customWidth="1"/>
    <col min="8" max="8" width="9.875" style="19" customWidth="1"/>
    <col min="9" max="9" width="12.00390625" style="1" customWidth="1"/>
    <col min="10" max="10" width="11.375" style="19" customWidth="1"/>
    <col min="11" max="16384" width="10.625" style="4" customWidth="1"/>
  </cols>
  <sheetData>
    <row r="1" spans="1:10" ht="16.5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.75" customHeight="1">
      <c r="A2" s="15"/>
      <c r="B2" s="95" t="s">
        <v>41</v>
      </c>
      <c r="C2" s="95"/>
      <c r="D2" s="95"/>
      <c r="E2" s="95"/>
      <c r="F2" s="95"/>
      <c r="G2" s="95"/>
      <c r="H2" s="95"/>
      <c r="I2" s="95"/>
      <c r="J2" s="95"/>
    </row>
    <row r="3" spans="1:10" ht="15" customHeight="1" thickBot="1">
      <c r="A3" s="9"/>
      <c r="B3" s="9"/>
      <c r="C3" s="9"/>
      <c r="D3" s="9"/>
      <c r="E3" s="9"/>
      <c r="F3" s="28"/>
      <c r="G3" s="29"/>
      <c r="H3" s="16"/>
      <c r="J3" s="14" t="s">
        <v>30</v>
      </c>
    </row>
    <row r="4" spans="1:10" ht="18.75">
      <c r="A4" s="42"/>
      <c r="B4" s="43"/>
      <c r="C4" s="91">
        <v>2021</v>
      </c>
      <c r="D4" s="92"/>
      <c r="E4" s="93"/>
      <c r="F4" s="91">
        <v>2022</v>
      </c>
      <c r="G4" s="92"/>
      <c r="H4" s="92"/>
      <c r="I4" s="92"/>
      <c r="J4" s="93"/>
    </row>
    <row r="5" spans="1:10" ht="90.75" customHeight="1" thickBot="1">
      <c r="A5" s="66"/>
      <c r="B5" s="67"/>
      <c r="C5" s="68" t="s">
        <v>35</v>
      </c>
      <c r="D5" s="69" t="s">
        <v>34</v>
      </c>
      <c r="E5" s="84" t="s">
        <v>42</v>
      </c>
      <c r="F5" s="70" t="s">
        <v>33</v>
      </c>
      <c r="G5" s="85" t="s">
        <v>43</v>
      </c>
      <c r="H5" s="71" t="s">
        <v>40</v>
      </c>
      <c r="I5" s="84" t="s">
        <v>42</v>
      </c>
      <c r="J5" s="30" t="s">
        <v>44</v>
      </c>
    </row>
    <row r="6" spans="1:11" s="20" customFormat="1" ht="16.5" thickBot="1">
      <c r="A6" s="72"/>
      <c r="B6" s="73">
        <v>1</v>
      </c>
      <c r="C6" s="74">
        <v>2</v>
      </c>
      <c r="D6" s="75">
        <v>3</v>
      </c>
      <c r="E6" s="86"/>
      <c r="F6" s="74">
        <v>5</v>
      </c>
      <c r="G6" s="75">
        <v>6</v>
      </c>
      <c r="H6" s="75">
        <v>7</v>
      </c>
      <c r="I6" s="75">
        <v>8</v>
      </c>
      <c r="J6" s="73">
        <v>9</v>
      </c>
      <c r="K6" s="21"/>
    </row>
    <row r="7" spans="1:10" ht="15.75">
      <c r="A7" s="59" t="s">
        <v>0</v>
      </c>
      <c r="B7" s="60" t="s">
        <v>1</v>
      </c>
      <c r="C7" s="61"/>
      <c r="D7" s="62"/>
      <c r="E7" s="87"/>
      <c r="F7" s="63"/>
      <c r="G7" s="62"/>
      <c r="H7" s="64"/>
      <c r="I7" s="62"/>
      <c r="J7" s="65"/>
    </row>
    <row r="8" spans="1:10" s="6" customFormat="1" ht="15.75">
      <c r="A8" s="44" t="s">
        <v>32</v>
      </c>
      <c r="B8" s="45" t="s">
        <v>12</v>
      </c>
      <c r="C8" s="25">
        <f>C10+C21</f>
        <v>507741</v>
      </c>
      <c r="D8" s="10">
        <f>D10+D21</f>
        <v>511058</v>
      </c>
      <c r="E8" s="10">
        <f>E10+E21</f>
        <v>306650</v>
      </c>
      <c r="F8" s="31">
        <f>F10+F21</f>
        <v>469036</v>
      </c>
      <c r="G8" s="31">
        <f>G10+G21</f>
        <v>508150</v>
      </c>
      <c r="H8" s="17">
        <f>ROUND(G8/D8*100,1)</f>
        <v>99.4</v>
      </c>
      <c r="I8" s="10">
        <f>I10+I21</f>
        <v>317099</v>
      </c>
      <c r="J8" s="32">
        <f>I8*100/E8</f>
        <v>103.4074677971629</v>
      </c>
    </row>
    <row r="9" spans="1:10" s="6" customFormat="1" ht="15.75">
      <c r="A9" s="46"/>
      <c r="B9" s="47" t="s">
        <v>2</v>
      </c>
      <c r="C9" s="23"/>
      <c r="D9" s="10"/>
      <c r="E9" s="10"/>
      <c r="F9" s="33"/>
      <c r="G9" s="33"/>
      <c r="H9" s="17"/>
      <c r="I9" s="10"/>
      <c r="J9" s="32"/>
    </row>
    <row r="10" spans="1:10" s="8" customFormat="1" ht="15.75">
      <c r="A10" s="46"/>
      <c r="B10" s="48" t="s">
        <v>14</v>
      </c>
      <c r="C10" s="25">
        <f>SUM(C11:C20)</f>
        <v>444695</v>
      </c>
      <c r="D10" s="10">
        <f>SUM(D11:D20)</f>
        <v>443918</v>
      </c>
      <c r="E10" s="10">
        <f>SUM(E11:E20)</f>
        <v>259419</v>
      </c>
      <c r="F10" s="31">
        <f>SUM(F11:F20)</f>
        <v>424030</v>
      </c>
      <c r="G10" s="31">
        <f>SUM(G11:G20)</f>
        <v>454080</v>
      </c>
      <c r="H10" s="17">
        <f aca="true" t="shared" si="0" ref="H10:H19">ROUND(G10/D10*100,1)</f>
        <v>102.3</v>
      </c>
      <c r="I10" s="10">
        <f>SUM(I11:I20)</f>
        <v>280619</v>
      </c>
      <c r="J10" s="32">
        <f aca="true" t="shared" si="1" ref="J10:J39">I10*100/E10</f>
        <v>108.17210767137334</v>
      </c>
    </row>
    <row r="11" spans="1:10" s="8" customFormat="1" ht="15.75">
      <c r="A11" s="46"/>
      <c r="B11" s="49" t="s">
        <v>15</v>
      </c>
      <c r="C11" s="78">
        <v>345648</v>
      </c>
      <c r="D11" s="13">
        <v>343859</v>
      </c>
      <c r="E11" s="13">
        <v>200558</v>
      </c>
      <c r="F11" s="79">
        <v>332100</v>
      </c>
      <c r="G11" s="79">
        <v>367100</v>
      </c>
      <c r="H11" s="18">
        <f t="shared" si="0"/>
        <v>106.8</v>
      </c>
      <c r="I11" s="13">
        <v>231375</v>
      </c>
      <c r="J11" s="32">
        <f t="shared" si="1"/>
        <v>115.36562989259964</v>
      </c>
    </row>
    <row r="12" spans="1:10" s="8" customFormat="1" ht="31.5">
      <c r="A12" s="46"/>
      <c r="B12" s="50" t="s">
        <v>16</v>
      </c>
      <c r="C12" s="76">
        <v>2012</v>
      </c>
      <c r="D12" s="13">
        <v>1796</v>
      </c>
      <c r="E12" s="13">
        <v>1135</v>
      </c>
      <c r="F12" s="80">
        <v>1838</v>
      </c>
      <c r="G12" s="80">
        <v>1838</v>
      </c>
      <c r="H12" s="18">
        <f t="shared" si="0"/>
        <v>102.3</v>
      </c>
      <c r="I12" s="13">
        <v>1374</v>
      </c>
      <c r="J12" s="32">
        <f t="shared" si="1"/>
        <v>121.05726872246696</v>
      </c>
    </row>
    <row r="13" spans="1:10" s="8" customFormat="1" ht="31.5">
      <c r="A13" s="46"/>
      <c r="B13" s="50" t="s">
        <v>38</v>
      </c>
      <c r="C13" s="76">
        <v>30599</v>
      </c>
      <c r="D13" s="13">
        <v>30599</v>
      </c>
      <c r="E13" s="13">
        <v>22481</v>
      </c>
      <c r="F13" s="80">
        <v>31300</v>
      </c>
      <c r="G13" s="80">
        <v>30600</v>
      </c>
      <c r="H13" s="18">
        <f t="shared" si="0"/>
        <v>100</v>
      </c>
      <c r="I13" s="13">
        <v>23026</v>
      </c>
      <c r="J13" s="32">
        <f t="shared" si="1"/>
        <v>102.42426938303456</v>
      </c>
    </row>
    <row r="14" spans="1:10" s="8" customFormat="1" ht="31.5">
      <c r="A14" s="46"/>
      <c r="B14" s="50" t="s">
        <v>17</v>
      </c>
      <c r="C14" s="76">
        <v>4700</v>
      </c>
      <c r="D14" s="13">
        <v>5073</v>
      </c>
      <c r="E14" s="13">
        <v>4829</v>
      </c>
      <c r="F14" s="80">
        <v>0</v>
      </c>
      <c r="G14" s="80">
        <v>0</v>
      </c>
      <c r="H14" s="18">
        <f t="shared" si="0"/>
        <v>0</v>
      </c>
      <c r="I14" s="13">
        <v>-29</v>
      </c>
      <c r="J14" s="32">
        <f t="shared" si="1"/>
        <v>-0.6005384137502588</v>
      </c>
    </row>
    <row r="15" spans="1:10" s="8" customFormat="1" ht="15.75">
      <c r="A15" s="46"/>
      <c r="B15" s="50" t="s">
        <v>18</v>
      </c>
      <c r="C15" s="76">
        <v>307</v>
      </c>
      <c r="D15" s="13">
        <v>307</v>
      </c>
      <c r="E15" s="13">
        <v>306</v>
      </c>
      <c r="F15" s="80">
        <v>650</v>
      </c>
      <c r="G15" s="80">
        <v>650</v>
      </c>
      <c r="H15" s="18">
        <f t="shared" si="0"/>
        <v>211.7</v>
      </c>
      <c r="I15" s="13">
        <v>258</v>
      </c>
      <c r="J15" s="32">
        <f t="shared" si="1"/>
        <v>84.31372549019608</v>
      </c>
    </row>
    <row r="16" spans="1:10" s="8" customFormat="1" ht="31.5">
      <c r="A16" s="46"/>
      <c r="B16" s="50" t="s">
        <v>19</v>
      </c>
      <c r="C16" s="76">
        <v>21200</v>
      </c>
      <c r="D16" s="13">
        <v>21347</v>
      </c>
      <c r="E16" s="13">
        <v>12952</v>
      </c>
      <c r="F16" s="80">
        <v>17200</v>
      </c>
      <c r="G16" s="80">
        <v>13910</v>
      </c>
      <c r="H16" s="18">
        <f t="shared" si="0"/>
        <v>65.2</v>
      </c>
      <c r="I16" s="13">
        <v>8370</v>
      </c>
      <c r="J16" s="32">
        <f t="shared" si="1"/>
        <v>64.62322421247684</v>
      </c>
    </row>
    <row r="17" spans="1:10" s="8" customFormat="1" ht="15.75">
      <c r="A17" s="46"/>
      <c r="B17" s="50" t="s">
        <v>31</v>
      </c>
      <c r="C17" s="76">
        <v>19707</v>
      </c>
      <c r="D17" s="13">
        <v>19707</v>
      </c>
      <c r="E17" s="13">
        <v>1788</v>
      </c>
      <c r="F17" s="80">
        <v>21040</v>
      </c>
      <c r="G17" s="80">
        <v>21040</v>
      </c>
      <c r="H17" s="18">
        <f t="shared" si="0"/>
        <v>106.8</v>
      </c>
      <c r="I17" s="13">
        <v>1712</v>
      </c>
      <c r="J17" s="32">
        <f t="shared" si="1"/>
        <v>95.74944071588367</v>
      </c>
    </row>
    <row r="18" spans="1:10" s="8" customFormat="1" ht="15.75">
      <c r="A18" s="46"/>
      <c r="B18" s="49" t="s">
        <v>20</v>
      </c>
      <c r="C18" s="78">
        <v>14490</v>
      </c>
      <c r="D18" s="13">
        <v>15117</v>
      </c>
      <c r="E18" s="13">
        <v>11309</v>
      </c>
      <c r="F18" s="79">
        <v>14600</v>
      </c>
      <c r="G18" s="79">
        <v>13640</v>
      </c>
      <c r="H18" s="18">
        <f t="shared" si="0"/>
        <v>90.2</v>
      </c>
      <c r="I18" s="13">
        <v>10192</v>
      </c>
      <c r="J18" s="32">
        <f t="shared" si="1"/>
        <v>90.12291095587585</v>
      </c>
    </row>
    <row r="19" spans="1:10" s="8" customFormat="1" ht="15.75">
      <c r="A19" s="46"/>
      <c r="B19" s="49" t="s">
        <v>21</v>
      </c>
      <c r="C19" s="78">
        <v>6032</v>
      </c>
      <c r="D19" s="13">
        <v>6113</v>
      </c>
      <c r="E19" s="13">
        <v>4061</v>
      </c>
      <c r="F19" s="79">
        <v>5302</v>
      </c>
      <c r="G19" s="79">
        <v>5302</v>
      </c>
      <c r="H19" s="18">
        <f t="shared" si="0"/>
        <v>86.7</v>
      </c>
      <c r="I19" s="13">
        <v>4341</v>
      </c>
      <c r="J19" s="32">
        <f t="shared" si="1"/>
        <v>106.89485348436345</v>
      </c>
    </row>
    <row r="20" spans="1:10" s="8" customFormat="1" ht="47.25">
      <c r="A20" s="46"/>
      <c r="B20" s="50" t="s">
        <v>22</v>
      </c>
      <c r="C20" s="22"/>
      <c r="D20" s="13"/>
      <c r="E20" s="13"/>
      <c r="F20" s="34"/>
      <c r="G20" s="34"/>
      <c r="H20" s="18"/>
      <c r="I20" s="13"/>
      <c r="J20" s="32"/>
    </row>
    <row r="21" spans="1:11" s="8" customFormat="1" ht="15.75">
      <c r="A21" s="46"/>
      <c r="B21" s="51" t="s">
        <v>23</v>
      </c>
      <c r="C21" s="25">
        <f>SUM(C22:C27)</f>
        <v>63046</v>
      </c>
      <c r="D21" s="10">
        <f>SUM(D22:D27)</f>
        <v>67140</v>
      </c>
      <c r="E21" s="10">
        <f>SUM(E22:E27)</f>
        <v>47231</v>
      </c>
      <c r="F21" s="31">
        <f>SUM(F22:F27)</f>
        <v>45006</v>
      </c>
      <c r="G21" s="31">
        <f>SUM(G22:G27)</f>
        <v>54070</v>
      </c>
      <c r="H21" s="17">
        <f aca="true" t="shared" si="2" ref="H21:H28">ROUND(G21/D21*100,1)</f>
        <v>80.5</v>
      </c>
      <c r="I21" s="10">
        <f>SUM(I22:I27)</f>
        <v>36480</v>
      </c>
      <c r="J21" s="32">
        <f t="shared" si="1"/>
        <v>77.23740763481612</v>
      </c>
      <c r="K21" s="24"/>
    </row>
    <row r="22" spans="1:11" s="8" customFormat="1" ht="47.25">
      <c r="A22" s="46"/>
      <c r="B22" s="50" t="s">
        <v>24</v>
      </c>
      <c r="C22" s="76">
        <v>42955</v>
      </c>
      <c r="D22" s="13">
        <v>46547</v>
      </c>
      <c r="E22" s="13">
        <v>29190</v>
      </c>
      <c r="F22" s="80">
        <v>40208</v>
      </c>
      <c r="G22" s="80">
        <v>46708</v>
      </c>
      <c r="H22" s="13">
        <f t="shared" si="2"/>
        <v>100.3</v>
      </c>
      <c r="I22" s="13">
        <v>31290</v>
      </c>
      <c r="J22" s="32">
        <f t="shared" si="1"/>
        <v>107.19424460431655</v>
      </c>
      <c r="K22" s="24"/>
    </row>
    <row r="23" spans="1:11" s="8" customFormat="1" ht="31.5">
      <c r="A23" s="46"/>
      <c r="B23" s="50" t="s">
        <v>25</v>
      </c>
      <c r="C23" s="76">
        <v>94</v>
      </c>
      <c r="D23" s="13">
        <v>99</v>
      </c>
      <c r="E23" s="13">
        <v>94</v>
      </c>
      <c r="F23" s="80">
        <v>87</v>
      </c>
      <c r="G23" s="80">
        <v>87</v>
      </c>
      <c r="H23" s="13">
        <f t="shared" si="2"/>
        <v>87.9</v>
      </c>
      <c r="I23" s="13">
        <v>69</v>
      </c>
      <c r="J23" s="32"/>
      <c r="K23" s="24"/>
    </row>
    <row r="24" spans="1:11" s="8" customFormat="1" ht="31.5">
      <c r="A24" s="46"/>
      <c r="B24" s="50" t="s">
        <v>26</v>
      </c>
      <c r="C24" s="76">
        <v>2497</v>
      </c>
      <c r="D24" s="13">
        <v>2566</v>
      </c>
      <c r="E24" s="13">
        <v>1981</v>
      </c>
      <c r="F24" s="80">
        <v>1546</v>
      </c>
      <c r="G24" s="80">
        <v>2873</v>
      </c>
      <c r="H24" s="13">
        <f t="shared" si="2"/>
        <v>112</v>
      </c>
      <c r="I24" s="13">
        <v>1683</v>
      </c>
      <c r="J24" s="32">
        <f t="shared" si="1"/>
        <v>84.95709237758707</v>
      </c>
      <c r="K24" s="24"/>
    </row>
    <row r="25" spans="1:11" s="8" customFormat="1" ht="31.5">
      <c r="A25" s="46"/>
      <c r="B25" s="50" t="s">
        <v>27</v>
      </c>
      <c r="C25" s="13">
        <v>12898</v>
      </c>
      <c r="D25" s="13">
        <v>12901</v>
      </c>
      <c r="E25" s="13">
        <v>12894</v>
      </c>
      <c r="F25" s="80"/>
      <c r="G25" s="80">
        <v>833</v>
      </c>
      <c r="H25" s="13">
        <f t="shared" si="2"/>
        <v>6.5</v>
      </c>
      <c r="I25" s="13">
        <v>833</v>
      </c>
      <c r="J25" s="32"/>
      <c r="K25" s="24"/>
    </row>
    <row r="26" spans="1:11" s="8" customFormat="1" ht="15.75">
      <c r="A26" s="46"/>
      <c r="B26" s="50" t="s">
        <v>28</v>
      </c>
      <c r="C26" s="76">
        <v>3736</v>
      </c>
      <c r="D26" s="13">
        <v>4032</v>
      </c>
      <c r="E26" s="13">
        <v>2245</v>
      </c>
      <c r="F26" s="80">
        <v>2750</v>
      </c>
      <c r="G26" s="80">
        <v>3154</v>
      </c>
      <c r="H26" s="13">
        <f t="shared" si="2"/>
        <v>78.2</v>
      </c>
      <c r="I26" s="13">
        <v>2561</v>
      </c>
      <c r="J26" s="32">
        <f t="shared" si="1"/>
        <v>114.07572383073497</v>
      </c>
      <c r="K26" s="24"/>
    </row>
    <row r="27" spans="1:11" s="8" customFormat="1" ht="15.75">
      <c r="A27" s="46"/>
      <c r="B27" s="50" t="s">
        <v>29</v>
      </c>
      <c r="C27" s="76">
        <v>866</v>
      </c>
      <c r="D27" s="13">
        <v>995</v>
      </c>
      <c r="E27" s="13">
        <v>827</v>
      </c>
      <c r="F27" s="80">
        <v>415</v>
      </c>
      <c r="G27" s="80">
        <v>415</v>
      </c>
      <c r="H27" s="13">
        <f t="shared" si="2"/>
        <v>41.7</v>
      </c>
      <c r="I27" s="13">
        <v>44</v>
      </c>
      <c r="J27" s="32">
        <f t="shared" si="1"/>
        <v>5.32043530834341</v>
      </c>
      <c r="K27" s="24"/>
    </row>
    <row r="28" spans="1:10" s="7" customFormat="1" ht="15.75">
      <c r="A28" s="52" t="s">
        <v>4</v>
      </c>
      <c r="B28" s="53" t="s">
        <v>5</v>
      </c>
      <c r="C28" s="35">
        <f>C29+C34+C35+C36+C37+C38</f>
        <v>2035106</v>
      </c>
      <c r="D28" s="26">
        <f>D29+D34+D35+D36+D37+D38</f>
        <v>2003764</v>
      </c>
      <c r="E28" s="11">
        <f>E29+E33+E34+E35+E36+E37+E38</f>
        <v>1307079</v>
      </c>
      <c r="F28" s="81">
        <f>F29+F34+F35+F36+F37+F38</f>
        <v>1778130</v>
      </c>
      <c r="G28" s="81">
        <f>G29+G34+G35+G36+G37+G38</f>
        <v>1901995</v>
      </c>
      <c r="H28" s="13">
        <f t="shared" si="2"/>
        <v>94.9</v>
      </c>
      <c r="I28" s="11">
        <f>I29+I34+I35+I36+I37+I38</f>
        <v>1250805.1</v>
      </c>
      <c r="J28" s="32">
        <f t="shared" si="1"/>
        <v>95.69468257083162</v>
      </c>
    </row>
    <row r="29" spans="1:10" s="7" customFormat="1" ht="15.75">
      <c r="A29" s="52"/>
      <c r="B29" s="54" t="s">
        <v>8</v>
      </c>
      <c r="C29" s="18">
        <f>C31+C32+C33</f>
        <v>852431</v>
      </c>
      <c r="D29" s="18">
        <f>D31+D32+D33</f>
        <v>852431</v>
      </c>
      <c r="E29" s="18">
        <f>E31+E32+E33</f>
        <v>539768</v>
      </c>
      <c r="F29" s="80">
        <f>F31+F32</f>
        <v>834815</v>
      </c>
      <c r="G29" s="80">
        <f>G31+G32</f>
        <v>847446</v>
      </c>
      <c r="H29" s="13">
        <f>H31+H32</f>
        <v>173.3</v>
      </c>
      <c r="I29" s="13">
        <f>I31+I32</f>
        <v>575438</v>
      </c>
      <c r="J29" s="32">
        <f t="shared" si="1"/>
        <v>106.60839471773058</v>
      </c>
    </row>
    <row r="30" spans="1:10" s="7" customFormat="1" ht="15.75">
      <c r="A30" s="52"/>
      <c r="B30" s="55" t="s">
        <v>2</v>
      </c>
      <c r="C30" s="36"/>
      <c r="D30" s="12"/>
      <c r="E30" s="12"/>
      <c r="F30" s="82"/>
      <c r="G30" s="82"/>
      <c r="H30" s="18"/>
      <c r="I30" s="12"/>
      <c r="J30" s="32"/>
    </row>
    <row r="31" spans="1:10" s="7" customFormat="1" ht="63">
      <c r="A31" s="52"/>
      <c r="B31" s="54" t="s">
        <v>36</v>
      </c>
      <c r="C31" s="88">
        <v>793146</v>
      </c>
      <c r="D31" s="88">
        <v>793146</v>
      </c>
      <c r="E31" s="96">
        <v>528766</v>
      </c>
      <c r="F31" s="80">
        <v>806900</v>
      </c>
      <c r="G31" s="80">
        <v>806900</v>
      </c>
      <c r="H31" s="13">
        <f aca="true" t="shared" si="3" ref="H31:H36">ROUND(G31/D31*100,1)</f>
        <v>101.7</v>
      </c>
      <c r="I31" s="13">
        <v>537934</v>
      </c>
      <c r="J31" s="32">
        <f t="shared" si="1"/>
        <v>101.73384824289005</v>
      </c>
    </row>
    <row r="32" spans="1:10" s="7" customFormat="1" ht="31.5">
      <c r="A32" s="52"/>
      <c r="B32" s="54" t="s">
        <v>6</v>
      </c>
      <c r="C32" s="88">
        <v>56643</v>
      </c>
      <c r="D32" s="88">
        <v>56643</v>
      </c>
      <c r="E32" s="96">
        <v>11002</v>
      </c>
      <c r="F32" s="80">
        <v>27915</v>
      </c>
      <c r="G32" s="80">
        <v>40546</v>
      </c>
      <c r="H32" s="18">
        <f t="shared" si="3"/>
        <v>71.6</v>
      </c>
      <c r="I32" s="76">
        <v>37504</v>
      </c>
      <c r="J32" s="32">
        <f t="shared" si="1"/>
        <v>340.88347573168517</v>
      </c>
    </row>
    <row r="33" spans="1:10" s="7" customFormat="1" ht="15.75">
      <c r="A33" s="52"/>
      <c r="B33" s="54" t="s">
        <v>39</v>
      </c>
      <c r="C33" s="88">
        <v>2642</v>
      </c>
      <c r="D33" s="88">
        <v>2642</v>
      </c>
      <c r="E33" s="76"/>
      <c r="F33" s="80"/>
      <c r="G33" s="80"/>
      <c r="H33" s="18">
        <f t="shared" si="3"/>
        <v>0</v>
      </c>
      <c r="I33" s="76"/>
      <c r="J33" s="32"/>
    </row>
    <row r="34" spans="1:10" s="7" customFormat="1" ht="15.75">
      <c r="A34" s="52"/>
      <c r="B34" s="54" t="s">
        <v>11</v>
      </c>
      <c r="C34" s="88">
        <v>212145</v>
      </c>
      <c r="D34" s="88">
        <v>187052</v>
      </c>
      <c r="E34" s="96">
        <v>109584</v>
      </c>
      <c r="F34" s="80">
        <v>54551</v>
      </c>
      <c r="G34" s="80">
        <v>78013</v>
      </c>
      <c r="H34" s="18">
        <f t="shared" si="3"/>
        <v>41.7</v>
      </c>
      <c r="I34" s="76">
        <v>39723</v>
      </c>
      <c r="J34" s="32">
        <f>I34*100/E34</f>
        <v>36.248904949627686</v>
      </c>
    </row>
    <row r="35" spans="1:10" s="7" customFormat="1" ht="15.75">
      <c r="A35" s="52"/>
      <c r="B35" s="54" t="s">
        <v>9</v>
      </c>
      <c r="C35" s="88">
        <v>932207</v>
      </c>
      <c r="D35" s="88">
        <v>926369</v>
      </c>
      <c r="E35" s="96">
        <v>626665</v>
      </c>
      <c r="F35" s="80">
        <v>848832</v>
      </c>
      <c r="G35" s="80">
        <v>959744</v>
      </c>
      <c r="H35" s="18">
        <f t="shared" si="3"/>
        <v>103.6</v>
      </c>
      <c r="I35" s="76">
        <v>625074</v>
      </c>
      <c r="J35" s="32">
        <f t="shared" si="1"/>
        <v>99.74611634605411</v>
      </c>
    </row>
    <row r="36" spans="1:10" s="7" customFormat="1" ht="15.75">
      <c r="A36" s="52"/>
      <c r="B36" s="54" t="s">
        <v>10</v>
      </c>
      <c r="C36" s="88">
        <v>38244</v>
      </c>
      <c r="D36" s="88">
        <v>37833</v>
      </c>
      <c r="E36" s="96">
        <v>31026</v>
      </c>
      <c r="F36" s="80">
        <v>39932</v>
      </c>
      <c r="G36" s="80">
        <v>19133</v>
      </c>
      <c r="H36" s="18">
        <f t="shared" si="3"/>
        <v>50.6</v>
      </c>
      <c r="I36" s="76">
        <v>12907</v>
      </c>
      <c r="J36" s="32">
        <f t="shared" si="1"/>
        <v>41.600593050989495</v>
      </c>
    </row>
    <row r="37" spans="1:10" s="7" customFormat="1" ht="63" hidden="1">
      <c r="A37" s="52"/>
      <c r="B37" s="56" t="s">
        <v>3</v>
      </c>
      <c r="C37" s="83"/>
      <c r="D37" s="77"/>
      <c r="E37" s="77"/>
      <c r="F37" s="83"/>
      <c r="G37" s="83"/>
      <c r="H37" s="18"/>
      <c r="I37" s="77"/>
      <c r="J37" s="32" t="e">
        <f t="shared" si="1"/>
        <v>#DIV/0!</v>
      </c>
    </row>
    <row r="38" spans="1:10" s="7" customFormat="1" ht="15.75">
      <c r="A38" s="52"/>
      <c r="B38" s="54" t="s">
        <v>13</v>
      </c>
      <c r="C38" s="76">
        <v>79</v>
      </c>
      <c r="D38" s="12">
        <v>79</v>
      </c>
      <c r="E38" s="12">
        <v>36</v>
      </c>
      <c r="F38" s="80">
        <v>0</v>
      </c>
      <c r="G38" s="80">
        <v>-2341</v>
      </c>
      <c r="H38" s="18"/>
      <c r="I38" s="12">
        <v>-2336.9</v>
      </c>
      <c r="J38" s="32"/>
    </row>
    <row r="39" spans="1:11" s="5" customFormat="1" ht="16.5" thickBot="1">
      <c r="A39" s="57"/>
      <c r="B39" s="58" t="s">
        <v>7</v>
      </c>
      <c r="C39" s="37">
        <f>C8+C28</f>
        <v>2542847</v>
      </c>
      <c r="D39" s="38">
        <f>D8+D28</f>
        <v>2514822</v>
      </c>
      <c r="E39" s="39">
        <f>E8+E28</f>
        <v>1613729</v>
      </c>
      <c r="F39" s="37">
        <f>F8+F28</f>
        <v>2247166</v>
      </c>
      <c r="G39" s="37">
        <f>G8+G28</f>
        <v>2410145</v>
      </c>
      <c r="H39" s="40">
        <f>ROUND(G39/D39*100,1)</f>
        <v>95.8</v>
      </c>
      <c r="I39" s="39">
        <f>I8+I28</f>
        <v>1567904.1</v>
      </c>
      <c r="J39" s="41">
        <f t="shared" si="1"/>
        <v>97.1603100644532</v>
      </c>
      <c r="K39" s="27"/>
    </row>
    <row r="42" spans="7:9" ht="15.75">
      <c r="G42" s="89"/>
      <c r="I42" s="90"/>
    </row>
  </sheetData>
  <sheetProtection/>
  <mergeCells count="4">
    <mergeCell ref="F4:J4"/>
    <mergeCell ref="A1:J1"/>
    <mergeCell ref="B2:J2"/>
    <mergeCell ref="C4:E4"/>
  </mergeCells>
  <printOptions/>
  <pageMargins left="0.3937007874015748" right="0" top="0.2755905511811024" bottom="0.3937007874015748" header="0.15748031496062992" footer="0"/>
  <pageSetup fitToHeight="1" fitToWidth="1" horizontalDpi="600" verticalDpi="600" orientation="portrait" paperSize="9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9" sqref="T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ivakorina</cp:lastModifiedBy>
  <cp:lastPrinted>2022-04-01T09:40:00Z</cp:lastPrinted>
  <dcterms:created xsi:type="dcterms:W3CDTF">2010-12-14T11:31:26Z</dcterms:created>
  <dcterms:modified xsi:type="dcterms:W3CDTF">2022-09-06T06:54:58Z</dcterms:modified>
  <cp:category/>
  <cp:version/>
  <cp:contentType/>
  <cp:contentStatus/>
</cp:coreProperties>
</file>