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activeTab="0"/>
  </bookViews>
  <sheets>
    <sheet name="2016" sheetId="1" r:id="rId1"/>
  </sheets>
  <definedNames>
    <definedName name="Excel_BuiltIn_Print_Titles_1">'2016'!$6:$6</definedName>
    <definedName name="Z_CE6439A0_5E5D_421B_ABB2_722138EC3011_.wvu.PrintArea" localSheetId="0" hidden="1">'2016'!$A$1:$K$38</definedName>
    <definedName name="Z_CE6439A0_5E5D_421B_ABB2_722138EC3011_.wvu.PrintTitles" localSheetId="0" hidden="1">'2016'!$4:$6</definedName>
    <definedName name="_xlnm.Print_Titles" localSheetId="0">'2016'!$4:$6</definedName>
    <definedName name="_xlnm.Print_Area" localSheetId="0">'2016'!$A$1:$K$38</definedName>
  </definedNames>
  <calcPr fullCalcOnLoad="1"/>
</workbook>
</file>

<file path=xl/sharedStrings.xml><?xml version="1.0" encoding="utf-8"?>
<sst xmlns="http://schemas.openxmlformats.org/spreadsheetml/2006/main" count="55" uniqueCount="54">
  <si>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</si>
  <si>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</si>
  <si>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</si>
  <si>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</si>
  <si>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</si>
  <si>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</si>
  <si>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</si>
  <si>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</si>
  <si>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</si>
  <si>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</si>
  <si>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</si>
  <si>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</si>
  <si>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</si>
  <si>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</si>
  <si>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</si>
  <si>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</si>
  <si>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2015 год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</si>
  <si>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</si>
  <si>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</si>
  <si>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</si>
  <si>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</si>
  <si>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</si>
  <si>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</si>
  <si>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</si>
  <si>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</si>
  <si>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</si>
  <si>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</si>
  <si>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</si>
  <si>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</si>
  <si>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</si>
  <si>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</si>
  <si>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</si>
  <si>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</si>
  <si>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</si>
  <si>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</si>
  <si>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</si>
  <si>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2016 год</t>
  </si>
  <si>
    <t>Исполнено за год</t>
  </si>
  <si>
    <t>Уточненный план</t>
  </si>
  <si>
    <t>14817</t>
  </si>
  <si>
    <t>14588</t>
  </si>
  <si>
    <t>88041</t>
  </si>
  <si>
    <t>604061</t>
  </si>
  <si>
    <t>20</t>
  </si>
  <si>
    <t>967739</t>
  </si>
  <si>
    <t>Отклонения гр.6-гр. 5</t>
  </si>
  <si>
    <t>Доходы бюджета закрытого административно-территориального образования  г.Заречного Пензенской области</t>
  </si>
  <si>
    <t>Первоначально утвержденный бюджет</t>
  </si>
  <si>
    <t>% уточ. плана 2016 года к исполнению за 2015 год</t>
  </si>
  <si>
    <t>по состоянию на  01.10.2016</t>
  </si>
  <si>
    <t>Исполнено за январь-сентябрь</t>
  </si>
  <si>
    <t xml:space="preserve">Уточненный план по состоянию на 01.10.2016 </t>
  </si>
  <si>
    <t xml:space="preserve">Исполнено на 01.10.2016 </t>
  </si>
  <si>
    <t xml:space="preserve">Темп роста (снижения) января-сентябрь 2016 к соотв. периоду 2015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</si>
</sst>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top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3" fontId="23" fillId="0" borderId="10" xfId="0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vertical="center" wrapText="1"/>
    </xf>
    <xf numFmtId="3" fontId="19" fillId="24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12" xfId="0" applyNumberFormat="1" applyFont="1" applyFill="1" applyBorder="1" applyAlignment="1">
      <alignment horizontal="center" vertical="center" wrapText="1"/>
    </xf>
    <xf numFmtId="173" fontId="19" fillId="24" borderId="10" xfId="0" applyNumberFormat="1" applyFont="1" applyFill="1" applyBorder="1" applyAlignment="1">
      <alignment vertical="center" wrapText="1"/>
    </xf>
    <xf numFmtId="173" fontId="23" fillId="0" borderId="10" xfId="0" applyNumberFormat="1" applyFont="1" applyFill="1" applyBorder="1" applyAlignment="1" applyProtection="1">
      <alignment horizontal="right" vertical="center"/>
      <protection locked="0"/>
    </xf>
    <xf numFmtId="173" fontId="22" fillId="0" borderId="1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32" fillId="0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3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8" fillId="0" borderId="16" xfId="0" applyNumberFormat="1" applyFont="1" applyFill="1" applyBorder="1" applyAlignment="1">
      <alignment horizontal="center" wrapText="1"/>
    </xf>
    <xf numFmtId="0" fontId="28" fillId="0" borderId="17" xfId="0" applyNumberFormat="1" applyFont="1" applyFill="1" applyBorder="1" applyAlignment="1">
      <alignment horizontal="center" wrapText="1"/>
    </xf>
    <xf numFmtId="0" fontId="28" fillId="0" borderId="18" xfId="0" applyNumberFormat="1" applyFont="1" applyFill="1" applyBorder="1" applyAlignment="1">
      <alignment horizontal="center" wrapText="1"/>
    </xf>
    <xf numFmtId="0" fontId="28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="75" zoomScaleNormal="5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6" sqref="M16"/>
    </sheetView>
  </sheetViews>
  <sheetFormatPr defaultColWidth="10.625" defaultRowHeight="12.75"/>
  <cols>
    <col min="1" max="1" width="4.00390625" style="1" customWidth="1"/>
    <col min="2" max="2" width="62.25390625" style="2" customWidth="1"/>
    <col min="3" max="3" width="16.625" style="2" customWidth="1"/>
    <col min="4" max="4" width="14.25390625" style="3" customWidth="1"/>
    <col min="5" max="5" width="18.25390625" style="3" customWidth="1"/>
    <col min="6" max="6" width="17.875" style="1" customWidth="1"/>
    <col min="7" max="7" width="15.625" style="1" customWidth="1"/>
    <col min="8" max="8" width="14.125" style="1" customWidth="1"/>
    <col min="9" max="9" width="16.875" style="41" customWidth="1"/>
    <col min="10" max="10" width="13.875" style="1" customWidth="1"/>
    <col min="11" max="11" width="19.25390625" style="41" customWidth="1"/>
    <col min="12" max="16384" width="10.625" style="4" customWidth="1"/>
  </cols>
  <sheetData>
    <row r="1" spans="1:11" ht="16.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.75" customHeight="1">
      <c r="A2" s="32"/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>
      <c r="A3" s="17"/>
      <c r="B3" s="17"/>
      <c r="C3" s="17"/>
      <c r="D3" s="17"/>
      <c r="E3" s="17"/>
      <c r="F3" s="54"/>
      <c r="G3" s="47"/>
      <c r="H3" s="17"/>
      <c r="I3" s="36"/>
      <c r="K3" s="31" t="s">
        <v>33</v>
      </c>
    </row>
    <row r="4" spans="1:11" ht="18.75" customHeight="1">
      <c r="A4" s="60"/>
      <c r="B4" s="61"/>
      <c r="C4" s="55" t="s">
        <v>16</v>
      </c>
      <c r="D4" s="55"/>
      <c r="E4" s="55"/>
      <c r="F4" s="56" t="s">
        <v>36</v>
      </c>
      <c r="G4" s="56"/>
      <c r="H4" s="56"/>
      <c r="I4" s="56"/>
      <c r="J4" s="56"/>
      <c r="K4" s="57"/>
    </row>
    <row r="5" spans="1:11" ht="87.75" customHeight="1">
      <c r="A5" s="62"/>
      <c r="B5" s="63"/>
      <c r="C5" s="48" t="s">
        <v>38</v>
      </c>
      <c r="D5" s="33" t="s">
        <v>37</v>
      </c>
      <c r="E5" s="33" t="s">
        <v>50</v>
      </c>
      <c r="F5" s="34" t="s">
        <v>47</v>
      </c>
      <c r="G5" s="34" t="s">
        <v>51</v>
      </c>
      <c r="H5" s="34" t="s">
        <v>45</v>
      </c>
      <c r="I5" s="37" t="s">
        <v>48</v>
      </c>
      <c r="J5" s="34" t="s">
        <v>52</v>
      </c>
      <c r="K5" s="42" t="s">
        <v>53</v>
      </c>
    </row>
    <row r="6" spans="1:12" s="45" customFormat="1" ht="15.75">
      <c r="A6" s="43"/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6"/>
    </row>
    <row r="7" spans="1:11" ht="15.75">
      <c r="A7" s="26" t="s">
        <v>0</v>
      </c>
      <c r="B7" s="27" t="s">
        <v>1</v>
      </c>
      <c r="C7" s="27"/>
      <c r="D7" s="28"/>
      <c r="E7" s="28"/>
      <c r="F7" s="28"/>
      <c r="G7" s="28"/>
      <c r="H7" s="28"/>
      <c r="I7" s="38"/>
      <c r="J7" s="28"/>
      <c r="K7" s="38"/>
    </row>
    <row r="8" spans="1:11" s="6" customFormat="1" ht="15.75">
      <c r="A8" s="35" t="s">
        <v>35</v>
      </c>
      <c r="B8" s="11" t="s">
        <v>12</v>
      </c>
      <c r="C8" s="23">
        <f>C10+C20</f>
        <v>724665</v>
      </c>
      <c r="D8" s="23">
        <f>D10+D20</f>
        <v>372632</v>
      </c>
      <c r="E8" s="23">
        <f>E10+E20</f>
        <v>266677</v>
      </c>
      <c r="F8" s="23">
        <f>F10+F20</f>
        <v>386335</v>
      </c>
      <c r="G8" s="23">
        <f>G10+G20</f>
        <v>539261</v>
      </c>
      <c r="H8" s="23">
        <f>H10+H20</f>
        <v>152926</v>
      </c>
      <c r="I8" s="39">
        <f>ROUND(G8/D8*100,1)</f>
        <v>144.7</v>
      </c>
      <c r="J8" s="23">
        <f>J10+J20</f>
        <v>313064</v>
      </c>
      <c r="K8" s="39">
        <f>ROUND(J8/E8*100,1)</f>
        <v>117.4</v>
      </c>
    </row>
    <row r="9" spans="1:11" s="6" customFormat="1" ht="15.75">
      <c r="A9" s="10"/>
      <c r="B9" s="18" t="s">
        <v>2</v>
      </c>
      <c r="C9" s="18"/>
      <c r="D9" s="23"/>
      <c r="E9" s="23"/>
      <c r="F9" s="23"/>
      <c r="G9" s="23"/>
      <c r="H9" s="23"/>
      <c r="I9" s="39"/>
      <c r="J9" s="23"/>
      <c r="K9" s="39"/>
    </row>
    <row r="10" spans="1:11" s="8" customFormat="1" ht="15.75">
      <c r="A10" s="10"/>
      <c r="B10" s="19" t="s">
        <v>17</v>
      </c>
      <c r="C10" s="23">
        <f>SUM(C11:C19)</f>
        <v>370473</v>
      </c>
      <c r="D10" s="23">
        <f>SUM(D11:D19)</f>
        <v>315546</v>
      </c>
      <c r="E10" s="23">
        <f>SUM(E11:E19)</f>
        <v>221706</v>
      </c>
      <c r="F10" s="23">
        <f>SUM(F11:F19)</f>
        <v>340572</v>
      </c>
      <c r="G10" s="23">
        <f>SUM(G11:G19)</f>
        <v>341072</v>
      </c>
      <c r="H10" s="23">
        <f>SUM(H11:H19)</f>
        <v>500</v>
      </c>
      <c r="I10" s="39">
        <f>ROUND(G10/D10*100,1)</f>
        <v>108.1</v>
      </c>
      <c r="J10" s="23">
        <f>SUM(J11:J19)</f>
        <v>227593</v>
      </c>
      <c r="K10" s="39">
        <f>ROUND(J10/E10*100,1)</f>
        <v>102.7</v>
      </c>
    </row>
    <row r="11" spans="1:11" s="8" customFormat="1" ht="15.75">
      <c r="A11" s="10"/>
      <c r="B11" s="20" t="s">
        <v>18</v>
      </c>
      <c r="C11" s="49">
        <v>306800</v>
      </c>
      <c r="D11" s="30">
        <v>260602</v>
      </c>
      <c r="E11" s="30">
        <v>182119</v>
      </c>
      <c r="F11" s="30">
        <v>284200</v>
      </c>
      <c r="G11" s="30">
        <v>284200</v>
      </c>
      <c r="H11" s="30">
        <f>G11-F11</f>
        <v>0</v>
      </c>
      <c r="I11" s="40">
        <f>ROUND(G11/D11*100,1)</f>
        <v>109.1</v>
      </c>
      <c r="J11" s="30">
        <v>201437</v>
      </c>
      <c r="K11" s="40">
        <f>ROUND(J11/E11*100,1)</f>
        <v>110.6</v>
      </c>
    </row>
    <row r="12" spans="1:11" s="8" customFormat="1" ht="31.5">
      <c r="A12" s="10"/>
      <c r="B12" s="21" t="s">
        <v>19</v>
      </c>
      <c r="C12" s="50">
        <v>1270</v>
      </c>
      <c r="D12" s="30">
        <v>1339</v>
      </c>
      <c r="E12" s="30">
        <v>1008</v>
      </c>
      <c r="F12" s="30">
        <v>1101</v>
      </c>
      <c r="G12" s="30">
        <v>1601</v>
      </c>
      <c r="H12" s="30">
        <f aca="true" t="shared" si="0" ref="H12:H18">G12-F12</f>
        <v>500</v>
      </c>
      <c r="I12" s="40">
        <f>ROUND(G12/D12*100,1)</f>
        <v>119.6</v>
      </c>
      <c r="J12" s="30">
        <v>1446</v>
      </c>
      <c r="K12" s="40">
        <f>ROUND(J12/E12*100,1)</f>
        <v>143.5</v>
      </c>
    </row>
    <row r="13" spans="1:11" s="8" customFormat="1" ht="31.5">
      <c r="A13" s="10"/>
      <c r="B13" s="21" t="s">
        <v>20</v>
      </c>
      <c r="C13" s="50">
        <v>24850</v>
      </c>
      <c r="D13" s="30">
        <v>24999</v>
      </c>
      <c r="E13" s="30">
        <v>18072</v>
      </c>
      <c r="F13" s="30">
        <v>24400</v>
      </c>
      <c r="G13" s="30">
        <v>24400</v>
      </c>
      <c r="H13" s="30">
        <f t="shared" si="0"/>
        <v>0</v>
      </c>
      <c r="I13" s="40">
        <f>ROUND(G13/D13*100,1)</f>
        <v>97.6</v>
      </c>
      <c r="J13" s="30">
        <v>16360</v>
      </c>
      <c r="K13" s="40">
        <f>ROUND(J13/E13*100,1)</f>
        <v>90.5</v>
      </c>
    </row>
    <row r="14" spans="1:11" s="8" customFormat="1" ht="15.75">
      <c r="A14" s="10"/>
      <c r="B14" s="21" t="s">
        <v>21</v>
      </c>
      <c r="C14" s="50">
        <v>6</v>
      </c>
      <c r="D14" s="30">
        <v>6</v>
      </c>
      <c r="E14" s="30">
        <v>6</v>
      </c>
      <c r="F14" s="30">
        <v>10</v>
      </c>
      <c r="G14" s="30">
        <v>10</v>
      </c>
      <c r="H14" s="30">
        <f t="shared" si="0"/>
        <v>0</v>
      </c>
      <c r="I14" s="40">
        <f>ROUND(G14/D14*100,1)</f>
        <v>166.7</v>
      </c>
      <c r="J14" s="30">
        <v>57</v>
      </c>
      <c r="K14" s="40">
        <f>ROUND(J14/E14*100,1)</f>
        <v>950</v>
      </c>
    </row>
    <row r="15" spans="1:11" s="8" customFormat="1" ht="31.5">
      <c r="A15" s="10"/>
      <c r="B15" s="21" t="s">
        <v>22</v>
      </c>
      <c r="C15" s="50">
        <v>1400</v>
      </c>
      <c r="D15" s="30">
        <v>1386</v>
      </c>
      <c r="E15" s="30">
        <v>573</v>
      </c>
      <c r="F15" s="30">
        <v>1500</v>
      </c>
      <c r="G15" s="30">
        <v>1500</v>
      </c>
      <c r="H15" s="30">
        <f t="shared" si="0"/>
        <v>0</v>
      </c>
      <c r="I15" s="40">
        <f>ROUND(G15/D15*100,1)</f>
        <v>108.2</v>
      </c>
      <c r="J15" s="30">
        <v>685</v>
      </c>
      <c r="K15" s="40">
        <f>ROUND(J15/E15*100,1)</f>
        <v>119.5</v>
      </c>
    </row>
    <row r="16" spans="1:11" s="8" customFormat="1" ht="15.75">
      <c r="A16" s="10"/>
      <c r="B16" s="21" t="s">
        <v>34</v>
      </c>
      <c r="C16" s="50">
        <v>14700</v>
      </c>
      <c r="D16" s="30">
        <v>14911</v>
      </c>
      <c r="E16" s="30">
        <v>10471</v>
      </c>
      <c r="F16" s="30">
        <v>18000</v>
      </c>
      <c r="G16" s="30">
        <v>18000</v>
      </c>
      <c r="H16" s="30">
        <f>G16-F16</f>
        <v>0</v>
      </c>
      <c r="I16" s="40">
        <f>ROUND(G16/D16*100,1)</f>
        <v>120.7</v>
      </c>
      <c r="J16" s="30">
        <v>1118</v>
      </c>
      <c r="K16" s="40">
        <f>ROUND(J16/E16*100,1)</f>
        <v>10.7</v>
      </c>
    </row>
    <row r="17" spans="1:11" s="8" customFormat="1" ht="15.75">
      <c r="A17" s="10"/>
      <c r="B17" s="20" t="s">
        <v>23</v>
      </c>
      <c r="C17" s="49">
        <v>16055</v>
      </c>
      <c r="D17" s="30">
        <v>6743</v>
      </c>
      <c r="E17" s="30">
        <v>5513</v>
      </c>
      <c r="F17" s="30">
        <v>7000</v>
      </c>
      <c r="G17" s="30">
        <v>7000</v>
      </c>
      <c r="H17" s="30">
        <f t="shared" si="0"/>
        <v>0</v>
      </c>
      <c r="I17" s="40">
        <f>ROUND(G17/D17*100,1)</f>
        <v>103.8</v>
      </c>
      <c r="J17" s="30">
        <v>2676</v>
      </c>
      <c r="K17" s="40">
        <f>ROUND(J17/E17*100,1)</f>
        <v>48.5</v>
      </c>
    </row>
    <row r="18" spans="1:11" s="8" customFormat="1" ht="15.75">
      <c r="A18" s="10"/>
      <c r="B18" s="20" t="s">
        <v>24</v>
      </c>
      <c r="C18" s="49">
        <v>5392</v>
      </c>
      <c r="D18" s="30">
        <v>5563</v>
      </c>
      <c r="E18" s="30">
        <v>3947</v>
      </c>
      <c r="F18" s="30">
        <v>4361</v>
      </c>
      <c r="G18" s="30">
        <v>4361</v>
      </c>
      <c r="H18" s="30">
        <f t="shared" si="0"/>
        <v>0</v>
      </c>
      <c r="I18" s="40">
        <f>ROUND(G18/D18*100,1)</f>
        <v>78.4</v>
      </c>
      <c r="J18" s="30">
        <v>3814</v>
      </c>
      <c r="K18" s="40">
        <f>ROUND(J18/E18*100,1)</f>
        <v>96.6</v>
      </c>
    </row>
    <row r="19" spans="1:11" s="8" customFormat="1" ht="31.5" customHeight="1">
      <c r="A19" s="10"/>
      <c r="B19" s="21" t="s">
        <v>25</v>
      </c>
      <c r="C19" s="50">
        <v>0</v>
      </c>
      <c r="D19" s="30">
        <v>-3</v>
      </c>
      <c r="E19" s="30">
        <v>-3</v>
      </c>
      <c r="F19" s="30">
        <v>0</v>
      </c>
      <c r="G19" s="30"/>
      <c r="H19" s="30">
        <f>G19-F19</f>
        <v>0</v>
      </c>
      <c r="I19" s="40"/>
      <c r="J19" s="30">
        <v>0</v>
      </c>
      <c r="K19" s="40">
        <f>ROUND(J19/E19*100,1)</f>
        <v>0</v>
      </c>
    </row>
    <row r="20" spans="1:11" s="8" customFormat="1" ht="15.75">
      <c r="A20" s="10"/>
      <c r="B20" s="22" t="s">
        <v>26</v>
      </c>
      <c r="C20" s="23">
        <f>SUM(C21:C26)</f>
        <v>354192</v>
      </c>
      <c r="D20" s="23">
        <f>SUM(D21:D26)</f>
        <v>57086</v>
      </c>
      <c r="E20" s="23">
        <f>SUM(E21:E26)</f>
        <v>44971</v>
      </c>
      <c r="F20" s="23">
        <f>SUM(F21:F26)</f>
        <v>45763</v>
      </c>
      <c r="G20" s="23">
        <f>SUM(G21:G26)</f>
        <v>198189</v>
      </c>
      <c r="H20" s="23">
        <f>SUM(H21:H26)</f>
        <v>152426</v>
      </c>
      <c r="I20" s="39">
        <f>ROUND(G20/D20*100,1)</f>
        <v>347.2</v>
      </c>
      <c r="J20" s="23">
        <f>SUM(J21:J26)</f>
        <v>85471</v>
      </c>
      <c r="K20" s="39">
        <f>ROUND(J20/E20*100,1)</f>
        <v>190.1</v>
      </c>
    </row>
    <row r="21" spans="1:11" s="8" customFormat="1" ht="32.25" customHeight="1">
      <c r="A21" s="10"/>
      <c r="B21" s="21" t="s">
        <v>27</v>
      </c>
      <c r="C21" s="50">
        <v>138115</v>
      </c>
      <c r="D21" s="30">
        <v>42636</v>
      </c>
      <c r="E21" s="30">
        <v>31691</v>
      </c>
      <c r="F21" s="30">
        <v>41772</v>
      </c>
      <c r="G21" s="30">
        <v>62919</v>
      </c>
      <c r="H21" s="30">
        <f aca="true" t="shared" si="1" ref="H21:H26">G21-F21</f>
        <v>21147</v>
      </c>
      <c r="I21" s="40">
        <f>ROUND(G21/D21*100,1)</f>
        <v>147.6</v>
      </c>
      <c r="J21" s="30">
        <v>29565</v>
      </c>
      <c r="K21" s="40">
        <f>ROUND(J21/E21*100,1)</f>
        <v>93.3</v>
      </c>
    </row>
    <row r="22" spans="1:11" s="8" customFormat="1" ht="23.25" customHeight="1">
      <c r="A22" s="10"/>
      <c r="B22" s="21" t="s">
        <v>28</v>
      </c>
      <c r="C22" s="50">
        <v>479</v>
      </c>
      <c r="D22" s="30">
        <v>513</v>
      </c>
      <c r="E22" s="30">
        <v>487</v>
      </c>
      <c r="F22" s="30">
        <v>91</v>
      </c>
      <c r="G22" s="30">
        <v>146</v>
      </c>
      <c r="H22" s="30">
        <f t="shared" si="1"/>
        <v>55</v>
      </c>
      <c r="I22" s="40">
        <f>ROUND(G22/D22*100,1)</f>
        <v>28.5</v>
      </c>
      <c r="J22" s="30">
        <v>264</v>
      </c>
      <c r="K22" s="40">
        <f>ROUND(J22/E22*100,1)</f>
        <v>54.2</v>
      </c>
    </row>
    <row r="23" spans="1:11" s="8" customFormat="1" ht="31.5">
      <c r="A23" s="10"/>
      <c r="B23" s="21" t="s">
        <v>29</v>
      </c>
      <c r="C23" s="50">
        <v>10959</v>
      </c>
      <c r="D23" s="30">
        <v>11044</v>
      </c>
      <c r="E23" s="30">
        <v>10330</v>
      </c>
      <c r="F23" s="30">
        <v>273</v>
      </c>
      <c r="G23" s="30">
        <v>3621</v>
      </c>
      <c r="H23" s="30">
        <f t="shared" si="1"/>
        <v>3348</v>
      </c>
      <c r="I23" s="40">
        <f>ROUND(G23/D23*100,1)</f>
        <v>32.8</v>
      </c>
      <c r="J23" s="30">
        <v>3641</v>
      </c>
      <c r="K23" s="40">
        <f>ROUND(J23/E23*100,1)</f>
        <v>35.2</v>
      </c>
    </row>
    <row r="24" spans="1:11" s="8" customFormat="1" ht="23.25" customHeight="1">
      <c r="A24" s="10"/>
      <c r="B24" s="21" t="s">
        <v>30</v>
      </c>
      <c r="C24" s="50">
        <v>202000</v>
      </c>
      <c r="D24" s="30">
        <v>172</v>
      </c>
      <c r="E24" s="30">
        <v>172</v>
      </c>
      <c r="F24" s="30">
        <v>1100</v>
      </c>
      <c r="G24" s="30">
        <v>128976</v>
      </c>
      <c r="H24" s="30">
        <f t="shared" si="1"/>
        <v>127876</v>
      </c>
      <c r="I24" s="40">
        <f>ROUND(G24/D24*100,1)</f>
        <v>74986</v>
      </c>
      <c r="J24" s="30">
        <v>49926</v>
      </c>
      <c r="K24" s="40">
        <f>ROUND(J24/E24*100,1)</f>
        <v>29026.7</v>
      </c>
    </row>
    <row r="25" spans="1:11" s="8" customFormat="1" ht="15.75">
      <c r="A25" s="10"/>
      <c r="B25" s="21" t="s">
        <v>31</v>
      </c>
      <c r="C25" s="50">
        <v>2364</v>
      </c>
      <c r="D25" s="30">
        <v>2516</v>
      </c>
      <c r="E25" s="30">
        <v>2108</v>
      </c>
      <c r="F25" s="30">
        <v>2262</v>
      </c>
      <c r="G25" s="30">
        <v>2262</v>
      </c>
      <c r="H25" s="30">
        <f t="shared" si="1"/>
        <v>0</v>
      </c>
      <c r="I25" s="40">
        <f>ROUND(G25/D25*100,1)</f>
        <v>89.9</v>
      </c>
      <c r="J25" s="30">
        <v>1923</v>
      </c>
      <c r="K25" s="40">
        <f>ROUND(J25/E25*100,1)</f>
        <v>91.2</v>
      </c>
    </row>
    <row r="26" spans="1:11" s="8" customFormat="1" ht="15.75">
      <c r="A26" s="10"/>
      <c r="B26" s="21" t="s">
        <v>32</v>
      </c>
      <c r="C26" s="50">
        <v>275</v>
      </c>
      <c r="D26" s="30">
        <v>205</v>
      </c>
      <c r="E26" s="30">
        <v>183</v>
      </c>
      <c r="F26" s="30">
        <v>265</v>
      </c>
      <c r="G26" s="30">
        <v>265</v>
      </c>
      <c r="H26" s="30">
        <f t="shared" si="1"/>
        <v>0</v>
      </c>
      <c r="I26" s="40">
        <f>ROUND(G26/D26*100,1)</f>
        <v>129.3</v>
      </c>
      <c r="J26" s="30">
        <v>152</v>
      </c>
      <c r="K26" s="40">
        <f>ROUND(J26/E26*100,1)</f>
        <v>83.1</v>
      </c>
    </row>
    <row r="27" spans="1:11" s="7" customFormat="1" ht="15.75">
      <c r="A27" s="13" t="s">
        <v>4</v>
      </c>
      <c r="B27" s="14" t="s">
        <v>5</v>
      </c>
      <c r="C27" s="24">
        <f aca="true" t="shared" si="2" ref="C27:J27">C28+C33+C34+C35+C36+C37</f>
        <v>1688660</v>
      </c>
      <c r="D27" s="24">
        <f t="shared" si="2"/>
        <v>1688547</v>
      </c>
      <c r="E27" s="24">
        <f t="shared" si="2"/>
        <v>1294077</v>
      </c>
      <c r="F27" s="24">
        <f t="shared" si="2"/>
        <v>1716226</v>
      </c>
      <c r="G27" s="24">
        <f t="shared" si="2"/>
        <v>1782774</v>
      </c>
      <c r="H27" s="24">
        <f t="shared" si="2"/>
        <v>66548</v>
      </c>
      <c r="I27" s="24">
        <f t="shared" si="2"/>
        <v>1473.4</v>
      </c>
      <c r="J27" s="24">
        <f t="shared" si="2"/>
        <v>1375596</v>
      </c>
      <c r="K27" s="39">
        <f>ROUND(J27/E27*100,1)</f>
        <v>106.3</v>
      </c>
    </row>
    <row r="28" spans="1:11" s="7" customFormat="1" ht="15.75">
      <c r="A28" s="13"/>
      <c r="B28" s="15" t="s">
        <v>8</v>
      </c>
      <c r="C28" s="25">
        <f>C30+C31+C32</f>
        <v>29405</v>
      </c>
      <c r="D28" s="25">
        <v>29405</v>
      </c>
      <c r="E28" s="25">
        <v>15661</v>
      </c>
      <c r="F28" s="25">
        <v>18446</v>
      </c>
      <c r="G28" s="25">
        <f>G30+G31+G32</f>
        <v>18446</v>
      </c>
      <c r="H28" s="25">
        <f>H30+H31+H32</f>
        <v>0</v>
      </c>
      <c r="I28" s="40">
        <f>ROUND(G28/D28*100,1)</f>
        <v>62.7</v>
      </c>
      <c r="J28" s="25">
        <f>J30+J31+J32</f>
        <v>13835</v>
      </c>
      <c r="K28" s="40">
        <f>ROUND(J28/E28*100,1)</f>
        <v>88.3</v>
      </c>
    </row>
    <row r="29" spans="1:11" s="7" customFormat="1" ht="15.75">
      <c r="A29" s="13"/>
      <c r="B29" s="29" t="s">
        <v>2</v>
      </c>
      <c r="C29" s="51"/>
      <c r="D29" s="25"/>
      <c r="E29" s="25"/>
      <c r="F29" s="25"/>
      <c r="G29" s="25"/>
      <c r="H29" s="25"/>
      <c r="I29" s="40"/>
      <c r="J29" s="25"/>
      <c r="K29" s="40"/>
    </row>
    <row r="30" spans="1:11" s="7" customFormat="1" ht="38.25" customHeight="1">
      <c r="A30" s="13"/>
      <c r="B30" s="15" t="s">
        <v>14</v>
      </c>
      <c r="C30" s="52" t="s">
        <v>39</v>
      </c>
      <c r="D30" s="25">
        <v>14817</v>
      </c>
      <c r="E30" s="25">
        <v>11114</v>
      </c>
      <c r="F30" s="25">
        <v>15464</v>
      </c>
      <c r="G30" s="25">
        <v>15464</v>
      </c>
      <c r="H30" s="30">
        <f>G30-F30</f>
        <v>0</v>
      </c>
      <c r="I30" s="40">
        <f>ROUND(G30/D30*100,1)</f>
        <v>104.4</v>
      </c>
      <c r="J30" s="25">
        <v>11598</v>
      </c>
      <c r="K30" s="40">
        <f>ROUND(J30/E30*100,1)</f>
        <v>104.4</v>
      </c>
    </row>
    <row r="31" spans="1:11" s="7" customFormat="1" ht="15.75" customHeight="1" hidden="1">
      <c r="A31" s="13"/>
      <c r="B31" s="15" t="s">
        <v>15</v>
      </c>
      <c r="C31" s="52"/>
      <c r="D31" s="25"/>
      <c r="E31" s="25"/>
      <c r="F31" s="25"/>
      <c r="G31" s="25"/>
      <c r="H31" s="30">
        <f aca="true" t="shared" si="3" ref="H31:H37">G31-F31</f>
        <v>0</v>
      </c>
      <c r="I31" s="40" t="e">
        <f>ROUND(G31/D31*100,1)</f>
        <v>#DIV/0!</v>
      </c>
      <c r="J31" s="25">
        <v>0</v>
      </c>
      <c r="K31" s="40" t="e">
        <f>ROUND(J31/E31*100,1)</f>
        <v>#DIV/0!</v>
      </c>
    </row>
    <row r="32" spans="1:11" s="7" customFormat="1" ht="31.5">
      <c r="A32" s="13"/>
      <c r="B32" s="15" t="s">
        <v>6</v>
      </c>
      <c r="C32" s="52" t="s">
        <v>40</v>
      </c>
      <c r="D32" s="25">
        <v>14588</v>
      </c>
      <c r="E32" s="25">
        <v>4547</v>
      </c>
      <c r="F32" s="25">
        <v>2982</v>
      </c>
      <c r="G32" s="25">
        <v>2982</v>
      </c>
      <c r="H32" s="30">
        <f t="shared" si="3"/>
        <v>0</v>
      </c>
      <c r="I32" s="40">
        <f>ROUND(G32/D32*100,1)</f>
        <v>20.4</v>
      </c>
      <c r="J32" s="25">
        <v>2237</v>
      </c>
      <c r="K32" s="40">
        <f>ROUND(J32/E32*100,1)</f>
        <v>49.2</v>
      </c>
    </row>
    <row r="33" spans="1:11" s="7" customFormat="1" ht="15.75">
      <c r="A33" s="13"/>
      <c r="B33" s="15" t="s">
        <v>11</v>
      </c>
      <c r="C33" s="52" t="s">
        <v>41</v>
      </c>
      <c r="D33" s="25">
        <v>88026</v>
      </c>
      <c r="E33" s="25">
        <v>44446</v>
      </c>
      <c r="F33" s="25"/>
      <c r="G33" s="25">
        <v>52126</v>
      </c>
      <c r="H33" s="30">
        <f t="shared" si="3"/>
        <v>52126</v>
      </c>
      <c r="I33" s="40">
        <f>ROUND(G33/D33*100,1)</f>
        <v>59.2</v>
      </c>
      <c r="J33" s="25">
        <v>51928</v>
      </c>
      <c r="K33" s="40">
        <f>ROUND(J33/E33*100,1)</f>
        <v>116.8</v>
      </c>
    </row>
    <row r="34" spans="1:11" s="7" customFormat="1" ht="15.75">
      <c r="A34" s="13"/>
      <c r="B34" s="15" t="s">
        <v>9</v>
      </c>
      <c r="C34" s="52" t="s">
        <v>42</v>
      </c>
      <c r="D34" s="25">
        <v>603963</v>
      </c>
      <c r="E34" s="25">
        <v>499071</v>
      </c>
      <c r="F34" s="25">
        <v>590016</v>
      </c>
      <c r="G34" s="25">
        <v>604400</v>
      </c>
      <c r="H34" s="30">
        <f t="shared" si="3"/>
        <v>14384</v>
      </c>
      <c r="I34" s="40">
        <f>ROUND(G34/D34*100,1)</f>
        <v>100.1</v>
      </c>
      <c r="J34" s="25">
        <v>467913</v>
      </c>
      <c r="K34" s="40">
        <f>ROUND(J34/E34*100,1)</f>
        <v>93.8</v>
      </c>
    </row>
    <row r="35" spans="1:11" s="7" customFormat="1" ht="15.75">
      <c r="A35" s="13"/>
      <c r="B35" s="15" t="s">
        <v>10</v>
      </c>
      <c r="C35" s="52" t="s">
        <v>43</v>
      </c>
      <c r="D35" s="25">
        <v>20</v>
      </c>
      <c r="E35" s="25">
        <v>20</v>
      </c>
      <c r="F35" s="25">
        <v>22</v>
      </c>
      <c r="G35" s="25">
        <v>222</v>
      </c>
      <c r="H35" s="30">
        <f t="shared" si="3"/>
        <v>200</v>
      </c>
      <c r="I35" s="40">
        <f>ROUND(G35/D35*100,1)</f>
        <v>1110</v>
      </c>
      <c r="J35" s="25">
        <v>200</v>
      </c>
      <c r="K35" s="40">
        <f>ROUND(J35/E35*100,1)</f>
        <v>1000</v>
      </c>
    </row>
    <row r="36" spans="1:11" s="7" customFormat="1" ht="53.25" customHeight="1">
      <c r="A36" s="13"/>
      <c r="B36" s="12" t="s">
        <v>3</v>
      </c>
      <c r="C36" s="53">
        <v>-606</v>
      </c>
      <c r="D36" s="25">
        <v>-606</v>
      </c>
      <c r="E36" s="25">
        <v>-606</v>
      </c>
      <c r="F36" s="25">
        <v>0</v>
      </c>
      <c r="G36" s="25">
        <v>-163</v>
      </c>
      <c r="H36" s="30">
        <f t="shared" si="3"/>
        <v>-163</v>
      </c>
      <c r="I36" s="40">
        <f>ROUND(G36/D36*100,1)</f>
        <v>26.9</v>
      </c>
      <c r="J36" s="25">
        <v>-163</v>
      </c>
      <c r="K36" s="40">
        <f>ROUND(J36/E36*100,1)</f>
        <v>26.9</v>
      </c>
    </row>
    <row r="37" spans="1:11" s="7" customFormat="1" ht="15.75">
      <c r="A37" s="13"/>
      <c r="B37" s="15" t="s">
        <v>13</v>
      </c>
      <c r="C37" s="52" t="s">
        <v>44</v>
      </c>
      <c r="D37" s="25">
        <v>967739</v>
      </c>
      <c r="E37" s="25">
        <v>735485</v>
      </c>
      <c r="F37" s="25">
        <v>1107742</v>
      </c>
      <c r="G37" s="25">
        <v>1107743</v>
      </c>
      <c r="H37" s="30">
        <f t="shared" si="3"/>
        <v>1</v>
      </c>
      <c r="I37" s="40">
        <f>ROUND(G37/D37*100,1)</f>
        <v>114.5</v>
      </c>
      <c r="J37" s="25">
        <v>841883</v>
      </c>
      <c r="K37" s="40">
        <f>ROUND(J37/E37*100,1)</f>
        <v>114.5</v>
      </c>
    </row>
    <row r="38" spans="1:11" s="5" customFormat="1" ht="24" customHeight="1">
      <c r="A38" s="9"/>
      <c r="B38" s="16" t="s">
        <v>7</v>
      </c>
      <c r="C38" s="24">
        <f>C8+C27</f>
        <v>2413325</v>
      </c>
      <c r="D38" s="24">
        <f>D8+D27</f>
        <v>2061179</v>
      </c>
      <c r="E38" s="24">
        <f>E8+E27</f>
        <v>1560754</v>
      </c>
      <c r="F38" s="24">
        <f>F8+F27</f>
        <v>2102561</v>
      </c>
      <c r="G38" s="24">
        <f>G8+G27</f>
        <v>2322035</v>
      </c>
      <c r="H38" s="24">
        <f>H8+H27</f>
        <v>219474</v>
      </c>
      <c r="I38" s="39">
        <f>ROUND(G38/D38*100,1)</f>
        <v>112.7</v>
      </c>
      <c r="J38" s="24">
        <f>J8+J27</f>
        <v>1688660</v>
      </c>
      <c r="K38" s="39">
        <f>ROUND(J38/E38*100,1)</f>
        <v>108.2</v>
      </c>
    </row>
  </sheetData>
  <sheetProtection/>
  <mergeCells count="5">
    <mergeCell ref="C4:E4"/>
    <mergeCell ref="F4:K4"/>
    <mergeCell ref="A1:K1"/>
    <mergeCell ref="B2:K2"/>
    <mergeCell ref="A4:B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2016-07-22T12:49:36Z</cp:lastPrinted>
  <dcterms:created xsi:type="dcterms:W3CDTF">2010-12-14T11:31:26Z</dcterms:created>
  <dcterms:modified xsi:type="dcterms:W3CDTF">2016-10-05T12:13:14Z</dcterms:modified>
  <cp:category/>
  <cp:version/>
  <cp:contentType/>
  <cp:contentStatus/>
</cp:coreProperties>
</file>